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54" activeTab="1"/>
  </bookViews>
  <sheets>
    <sheet name="تراكمي" sheetId="20" r:id="rId1"/>
    <sheet name="اقليم وقود ج (2)" sheetId="42" r:id="rId2"/>
    <sheet name="اقليم سنة صنع ج " sheetId="41" r:id="rId3"/>
    <sheet name="اقليم  ج" sheetId="38" r:id="rId4"/>
    <sheet name="3 لوحات  " sheetId="33" r:id="rId5"/>
    <sheet name="وقود وطني+وموازي " sheetId="29" r:id="rId6"/>
    <sheet name="وطني +موازي " sheetId="28" r:id="rId7"/>
    <sheet name="وطني وقود ج" sheetId="11" r:id="rId8"/>
    <sheet name="وطني سنة الصنع ج" sheetId="48" r:id="rId9"/>
    <sheet name="وطني ج  " sheetId="53" r:id="rId10"/>
    <sheet name="دائمي سنة الصنع ج " sheetId="32" r:id="rId11"/>
    <sheet name=" دائمي  ج " sheetId="31" r:id="rId12"/>
    <sheet name=" جسور وطرق" sheetId="6" r:id="rId13"/>
    <sheet name="اطوال الطرق " sheetId="37" r:id="rId14"/>
    <sheet name="مؤشرات " sheetId="4" r:id="rId15"/>
  </sheets>
  <definedNames>
    <definedName name="_GoBack" localSheetId="4">'3 لوحات  '!#REF!</definedName>
    <definedName name="_xlnm.Print_Area" localSheetId="12">' جسور وطرق'!$A$1:$E$29</definedName>
    <definedName name="_xlnm.Print_Area" localSheetId="11">' دائمي  ج '!$A$1:$G$24</definedName>
    <definedName name="_xlnm.Print_Area" localSheetId="4">'3 لوحات  '!$A$1:$H$24</definedName>
    <definedName name="_xlnm.Print_Area" localSheetId="13">'اطوال الطرق '!$A$1:$F$26</definedName>
    <definedName name="_xlnm.Print_Area" localSheetId="3">'اقليم  ج'!$A$1:$G$13</definedName>
    <definedName name="_xlnm.Print_Area" localSheetId="2">'اقليم سنة صنع ج '!$A$1:$H$29</definedName>
    <definedName name="_xlnm.Print_Area" localSheetId="1">'اقليم وقود ج (2)'!$A$1:$J$37</definedName>
    <definedName name="_xlnm.Print_Area" localSheetId="0">تراكمي!$A$1:$H$29</definedName>
    <definedName name="_xlnm.Print_Area" localSheetId="10">'دائمي سنة الصنع ج '!$A$1:$G$25</definedName>
    <definedName name="_xlnm.Print_Area" localSheetId="14">'مؤشرات '!$A$1:$I$13</definedName>
    <definedName name="_xlnm.Print_Area" localSheetId="6">'وطني +موازي '!$A$1:$H$24</definedName>
    <definedName name="_xlnm.Print_Area" localSheetId="9">'وطني ج  '!$A$1:$I$24</definedName>
    <definedName name="_xlnm.Print_Area" localSheetId="8">'وطني سنة الصنع ج'!$A$1:$H$29</definedName>
    <definedName name="_xlnm.Print_Area" localSheetId="7">'وطني وقود ج'!$A$1:$H$38</definedName>
    <definedName name="_xlnm.Print_Area" localSheetId="5">'وقود وطني+وموازي '!$A$1:$H$38</definedName>
  </definedNames>
  <calcPr calcId="152511"/>
  <fileRecoveryPr autoRecover="0"/>
</workbook>
</file>

<file path=xl/calcChain.xml><?xml version="1.0" encoding="utf-8"?>
<calcChain xmlns="http://schemas.openxmlformats.org/spreadsheetml/2006/main">
  <c r="G22" i="33" l="1"/>
  <c r="E22" i="33"/>
  <c r="D22" i="33"/>
  <c r="C22" i="33"/>
  <c r="B22" i="33"/>
  <c r="D9" i="29"/>
  <c r="D23" i="28"/>
  <c r="E6" i="11"/>
  <c r="E7" i="11"/>
  <c r="E8" i="11"/>
  <c r="E9" i="11"/>
  <c r="E10" i="11"/>
  <c r="E5" i="11"/>
  <c r="G28" i="48"/>
  <c r="F28" i="48"/>
  <c r="E28" i="48"/>
  <c r="D28" i="48"/>
  <c r="C28" i="48"/>
  <c r="B28" i="48"/>
  <c r="C26" i="20" l="1"/>
  <c r="B26" i="20"/>
  <c r="B27" i="20" s="1"/>
  <c r="C21" i="20"/>
  <c r="C27" i="20" s="1"/>
  <c r="B21" i="20"/>
  <c r="D7" i="20" l="1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3" i="20"/>
  <c r="D24" i="20"/>
  <c r="D25" i="20"/>
  <c r="D6" i="20"/>
  <c r="D39" i="20"/>
  <c r="D26" i="20" l="1"/>
  <c r="D21" i="20"/>
  <c r="G14" i="20" s="1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6" i="37"/>
  <c r="D21" i="37"/>
  <c r="G19" i="20" l="1"/>
  <c r="G8" i="20"/>
  <c r="G6" i="20"/>
  <c r="G15" i="20"/>
  <c r="G7" i="20"/>
  <c r="G10" i="20"/>
  <c r="D27" i="20"/>
  <c r="G26" i="20" s="1"/>
  <c r="G12" i="20"/>
  <c r="G17" i="20"/>
  <c r="G9" i="20"/>
  <c r="G11" i="20"/>
  <c r="G16" i="20"/>
  <c r="G20" i="20"/>
  <c r="G13" i="20"/>
  <c r="G18" i="20"/>
  <c r="C9" i="42"/>
  <c r="F9" i="42" s="1"/>
  <c r="D9" i="42"/>
  <c r="E9" i="42"/>
  <c r="F7" i="42"/>
  <c r="F8" i="42"/>
  <c r="B28" i="41"/>
  <c r="C28" i="41"/>
  <c r="D28" i="41"/>
  <c r="E28" i="41"/>
  <c r="B11" i="38"/>
  <c r="C11" i="38"/>
  <c r="D11" i="38"/>
  <c r="B23" i="28"/>
  <c r="C23" i="28"/>
  <c r="E23" i="28"/>
  <c r="G23" i="28"/>
  <c r="B23" i="53"/>
  <c r="C23" i="53"/>
  <c r="D23" i="53"/>
  <c r="E23" i="53"/>
  <c r="G23" i="53"/>
  <c r="D24" i="32"/>
  <c r="F24" i="32"/>
  <c r="E7" i="32"/>
  <c r="E24" i="32" s="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G21" i="20" l="1"/>
  <c r="G27" i="20" s="1"/>
  <c r="E21" i="37"/>
  <c r="B21" i="37"/>
  <c r="C21" i="37"/>
  <c r="T23" i="20" l="1"/>
  <c r="F6" i="42" l="1"/>
  <c r="Q5" i="42"/>
  <c r="E27" i="41"/>
  <c r="E35" i="41"/>
  <c r="E25" i="41"/>
  <c r="N32" i="20" l="1"/>
  <c r="K32" i="20"/>
  <c r="L32" i="20"/>
  <c r="M32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5" i="20"/>
  <c r="M6" i="20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5" i="20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7" i="33"/>
  <c r="F26" i="48"/>
  <c r="F25" i="48"/>
  <c r="D16" i="6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E5" i="29"/>
  <c r="E6" i="29"/>
  <c r="E7" i="29"/>
  <c r="E8" i="29"/>
  <c r="E10" i="29"/>
  <c r="C9" i="29"/>
  <c r="F21" i="53"/>
  <c r="F20" i="53"/>
  <c r="F19" i="53"/>
  <c r="F18" i="53"/>
  <c r="F17" i="53"/>
  <c r="F16" i="53"/>
  <c r="F15" i="53"/>
  <c r="F14" i="53"/>
  <c r="F13" i="53"/>
  <c r="F11" i="53"/>
  <c r="F10" i="53"/>
  <c r="F9" i="53"/>
  <c r="F8" i="53"/>
  <c r="F22" i="33" l="1"/>
  <c r="F23" i="28"/>
  <c r="E9" i="29"/>
  <c r="F22" i="53"/>
  <c r="F12" i="53"/>
  <c r="F23" i="53" s="1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E11" i="41" l="1"/>
  <c r="E12" i="41"/>
  <c r="E13" i="41"/>
  <c r="E15" i="41"/>
  <c r="E17" i="41"/>
  <c r="E19" i="41"/>
  <c r="E20" i="41"/>
  <c r="E21" i="41"/>
  <c r="E23" i="41"/>
  <c r="E10" i="41"/>
  <c r="E14" i="41"/>
  <c r="E16" i="41"/>
  <c r="E18" i="41"/>
  <c r="E22" i="41"/>
  <c r="E24" i="41"/>
  <c r="D38" i="41" l="1"/>
  <c r="C38" i="41"/>
  <c r="E38" i="41" s="1"/>
  <c r="E37" i="41"/>
  <c r="E36" i="41"/>
  <c r="F28" i="41"/>
  <c r="L25" i="41"/>
  <c r="L24" i="41"/>
  <c r="L23" i="41"/>
  <c r="L22" i="41"/>
  <c r="L21" i="41"/>
  <c r="L20" i="41"/>
  <c r="L19" i="41"/>
  <c r="L18" i="41"/>
  <c r="L17" i="41"/>
  <c r="L16" i="41"/>
  <c r="L15" i="41"/>
  <c r="L14" i="41"/>
  <c r="L13" i="41"/>
  <c r="L12" i="41"/>
  <c r="L11" i="41"/>
  <c r="L10" i="41"/>
  <c r="C28" i="6"/>
  <c r="B28" i="6"/>
  <c r="D27" i="6"/>
  <c r="D26" i="6"/>
  <c r="D25" i="6"/>
  <c r="D24" i="6"/>
  <c r="D23" i="6"/>
  <c r="D22" i="6"/>
  <c r="D21" i="6"/>
  <c r="D20" i="6"/>
  <c r="D19" i="6"/>
  <c r="D18" i="6"/>
  <c r="D17" i="6"/>
  <c r="D15" i="6"/>
  <c r="D14" i="6"/>
  <c r="D13" i="6"/>
  <c r="N20" i="20" l="1"/>
  <c r="D28" i="6"/>
  <c r="E24" i="37"/>
  <c r="E10" i="38"/>
  <c r="E8" i="38"/>
  <c r="E11" i="38" s="1"/>
  <c r="E9" i="38"/>
  <c r="G23" i="20" l="1"/>
  <c r="G24" i="20"/>
  <c r="G25" i="20"/>
</calcChain>
</file>

<file path=xl/sharedStrings.xml><?xml version="1.0" encoding="utf-8"?>
<sst xmlns="http://schemas.openxmlformats.org/spreadsheetml/2006/main" count="544" uniqueCount="257">
  <si>
    <t xml:space="preserve">جدول (1)                                                                                                                              </t>
  </si>
  <si>
    <t>Table (1)</t>
  </si>
  <si>
    <t>البيان</t>
  </si>
  <si>
    <t xml:space="preserve">Indicators       </t>
  </si>
  <si>
    <t xml:space="preserve"> Number of vehicles</t>
  </si>
  <si>
    <t xml:space="preserve"> longest tiled road (km)</t>
  </si>
  <si>
    <t xml:space="preserve">     </t>
  </si>
  <si>
    <t>جدول (2)</t>
  </si>
  <si>
    <t>Table (2)</t>
  </si>
  <si>
    <t xml:space="preserve">الطرق الثانوية / كم </t>
  </si>
  <si>
    <t xml:space="preserve">المجموع </t>
  </si>
  <si>
    <t>Governorate</t>
  </si>
  <si>
    <t>secondary road (Km)</t>
  </si>
  <si>
    <t>Total</t>
  </si>
  <si>
    <t>نينوى</t>
  </si>
  <si>
    <t>Ninevah</t>
  </si>
  <si>
    <t>كركوك</t>
  </si>
  <si>
    <t>Kirkuk</t>
  </si>
  <si>
    <t>ديالى</t>
  </si>
  <si>
    <t>Diala</t>
  </si>
  <si>
    <t>الانبار</t>
  </si>
  <si>
    <t>AL-Anbar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</si>
  <si>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</si>
  <si>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</si>
  <si>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</si>
  <si>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</si>
  <si>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</si>
  <si>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</si>
  <si>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</si>
  <si>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</si>
  <si>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</si>
  <si>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 Al-Deen</t>
  </si>
  <si>
    <t>النجف</t>
  </si>
  <si>
    <t>Najaf</t>
  </si>
  <si>
    <t>القادسية</t>
  </si>
  <si>
    <t>AL- Qadisiya</t>
  </si>
  <si>
    <t>المثنى</t>
  </si>
  <si>
    <t>AL- Muthanna</t>
  </si>
  <si>
    <t>ذي قار</t>
  </si>
  <si>
    <t>Thi- Qar</t>
  </si>
  <si>
    <t>ميسان</t>
  </si>
  <si>
    <t>Missan</t>
  </si>
  <si>
    <t>البصرة</t>
  </si>
  <si>
    <t>Basrah</t>
  </si>
  <si>
    <t>الطرق الحدودية</t>
  </si>
  <si>
    <t>Border road</t>
  </si>
  <si>
    <t>المرور السريع</t>
  </si>
  <si>
    <t>High way</t>
  </si>
  <si>
    <t>المجموع الكلي</t>
  </si>
  <si>
    <t xml:space="preserve">نينوى </t>
  </si>
  <si>
    <t>جدول (3)</t>
  </si>
  <si>
    <t>Table (3)</t>
  </si>
  <si>
    <t xml:space="preserve">أنواع الجسور </t>
  </si>
  <si>
    <t>type of bridges</t>
  </si>
  <si>
    <t>جسر كونكريتي</t>
  </si>
  <si>
    <t xml:space="preserve">جسر حديدي </t>
  </si>
  <si>
    <t xml:space="preserve">Concrete Bridge
</t>
  </si>
  <si>
    <t>an iron bridge</t>
  </si>
  <si>
    <t xml:space="preserve"> </t>
  </si>
  <si>
    <t>+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</si>
  <si>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</si>
  <si>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جدول (4)</t>
  </si>
  <si>
    <t>Table (4)</t>
  </si>
  <si>
    <r>
      <t xml:space="preserve">مواصفات خاصة     </t>
    </r>
    <r>
      <rPr>
        <b/>
        <sz val="14"/>
        <rFont val="Times New Roman"/>
        <family val="1"/>
      </rPr>
      <t/>
    </r>
  </si>
  <si>
    <t xml:space="preserve"> المجموع الكلي   </t>
  </si>
  <si>
    <t xml:space="preserve">الدراجات النارية  </t>
  </si>
  <si>
    <t>passengers vehicles</t>
  </si>
  <si>
    <t xml:space="preserve">Special Specifications </t>
  </si>
  <si>
    <t>Grand total</t>
  </si>
  <si>
    <t>Motorcycle</t>
  </si>
  <si>
    <t>Ninaueh</t>
  </si>
  <si>
    <t xml:space="preserve">                             </t>
  </si>
  <si>
    <t>Salah AL-deen</t>
  </si>
  <si>
    <t>AL-Najaf</t>
  </si>
  <si>
    <t>AL-Qadisiya</t>
  </si>
  <si>
    <t>AL-Muthanna</t>
  </si>
  <si>
    <t>Thi-Qar</t>
  </si>
  <si>
    <t>Maysan</t>
  </si>
  <si>
    <t>AL-Basrah</t>
  </si>
  <si>
    <t>جدول (5)</t>
  </si>
  <si>
    <t>Table (5)</t>
  </si>
  <si>
    <t xml:space="preserve">  مواصفات خاصة</t>
  </si>
  <si>
    <t xml:space="preserve">المجموع الكلي       </t>
  </si>
  <si>
    <t>الدراجات النارية</t>
  </si>
  <si>
    <t xml:space="preserve">Special Specifications  </t>
  </si>
  <si>
    <t>2002وماقبلها</t>
  </si>
  <si>
    <t>befor 2002</t>
  </si>
  <si>
    <t>المجموع</t>
  </si>
  <si>
    <t xml:space="preserve">دراجات </t>
  </si>
  <si>
    <t>جدول (6)</t>
  </si>
  <si>
    <t>Table (6)</t>
  </si>
  <si>
    <t xml:space="preserve"> مواصفات  خاصة        </t>
  </si>
  <si>
    <t xml:space="preserve">المجموع الكلي   </t>
  </si>
  <si>
    <t xml:space="preserve">الدراجات النارية </t>
  </si>
  <si>
    <t>Salah AL-DEEN</t>
  </si>
  <si>
    <t xml:space="preserve"> Total</t>
  </si>
  <si>
    <t>جدول (7)</t>
  </si>
  <si>
    <t>Table (7)</t>
  </si>
  <si>
    <t xml:space="preserve"> مواصفات خاصة </t>
  </si>
  <si>
    <t xml:space="preserve">دراجات نارية </t>
  </si>
  <si>
    <t>Special Specifications</t>
  </si>
  <si>
    <t>جدول (8)</t>
  </si>
  <si>
    <t>Table (8)</t>
  </si>
  <si>
    <t xml:space="preserve">                                    </t>
  </si>
  <si>
    <t>مواصفات خاصة</t>
  </si>
  <si>
    <t>Special Specification</t>
  </si>
  <si>
    <t>جدول (9)</t>
  </si>
  <si>
    <t>Table (9)</t>
  </si>
  <si>
    <t>جدول (10)</t>
  </si>
  <si>
    <t>Table (10)</t>
  </si>
  <si>
    <t>جدول (13)</t>
  </si>
  <si>
    <t>Table (13)</t>
  </si>
  <si>
    <t xml:space="preserve">   مواصفات خاصة      </t>
  </si>
  <si>
    <t xml:space="preserve">    المجموع الكلي   </t>
  </si>
  <si>
    <t xml:space="preserve"> الدراجات النارية  </t>
  </si>
  <si>
    <t>*المجموع الكلي</t>
  </si>
  <si>
    <t>Grand. Total</t>
  </si>
  <si>
    <t xml:space="preserve">* المجموع الكلي لايحتوي بيانات الفحص المؤقت لعدم توفرها قي مديرية المرور العامة بشكل تفصيلي </t>
  </si>
  <si>
    <t xml:space="preserve">  مواصفات خاصة     </t>
  </si>
  <si>
    <t xml:space="preserve">  المجموع الكلي   </t>
  </si>
  <si>
    <t>دهوك</t>
  </si>
  <si>
    <t>Dohouk</t>
  </si>
  <si>
    <t>اربيل</t>
  </si>
  <si>
    <t xml:space="preserve"> Erbil</t>
  </si>
  <si>
    <t>سليمانية</t>
  </si>
  <si>
    <t>Sulaimaniya</t>
  </si>
  <si>
    <t>جدول (15)</t>
  </si>
  <si>
    <t>Table (15)</t>
  </si>
  <si>
    <t xml:space="preserve"> بنزين            </t>
  </si>
  <si>
    <t xml:space="preserve"> ديزل          </t>
  </si>
  <si>
    <t xml:space="preserve">المجموع      </t>
  </si>
  <si>
    <t>Gasoline</t>
  </si>
  <si>
    <t>Diesel</t>
  </si>
  <si>
    <t>المحافظة</t>
  </si>
  <si>
    <t xml:space="preserve">   اللوحات (الدائمية )         </t>
  </si>
  <si>
    <t xml:space="preserve">   المجموع الكلي  
        </t>
  </si>
  <si>
    <t xml:space="preserve">    النسبة المئوية %    </t>
  </si>
  <si>
    <t xml:space="preserve">                                                    </t>
  </si>
  <si>
    <t xml:space="preserve">Permanent  </t>
  </si>
  <si>
    <t>Percentage</t>
  </si>
  <si>
    <t>Nineveh</t>
  </si>
  <si>
    <t>Al-Anbar</t>
  </si>
  <si>
    <t>Al-Najaf</t>
  </si>
  <si>
    <t>Al-Qadisiya</t>
  </si>
  <si>
    <t>Al-Muthanna</t>
  </si>
  <si>
    <t xml:space="preserve">Maysan </t>
  </si>
  <si>
    <t>Al-Basrah</t>
  </si>
  <si>
    <t>Erbil</t>
  </si>
  <si>
    <t>Grand Total</t>
  </si>
  <si>
    <t>* عدد السكان (بألف نسمة)</t>
  </si>
  <si>
    <t xml:space="preserve">  ** معدل السيارات لكل 1000 نسمة من السكان = عدد السيارات / عدد السكان</t>
  </si>
  <si>
    <t>** Motor rate per 1000 inhabitants of population = number of cars / population</t>
  </si>
  <si>
    <t xml:space="preserve">**Average  number of vehicles (permanent, almnafist, new plate) per 1000 person </t>
  </si>
  <si>
    <t>* Population (1000 person)</t>
  </si>
  <si>
    <t xml:space="preserve"> ** معدل السيارات لكل 1000 نسمة من السكان </t>
  </si>
  <si>
    <t>main road (Km)</t>
  </si>
  <si>
    <t xml:space="preserve"> مجموع عدد السيارات بضمنها اقليم كردستان             </t>
  </si>
  <si>
    <t>الطرق الرئيسة / كم</t>
  </si>
  <si>
    <t>ديزل      Diesel</t>
  </si>
  <si>
    <t xml:space="preserve">   بنزين       Gasolin</t>
  </si>
  <si>
    <t>جدول (11)</t>
  </si>
  <si>
    <t>Table (11)</t>
  </si>
  <si>
    <t xml:space="preserve">جدول (12) </t>
  </si>
  <si>
    <t>Table (12)</t>
  </si>
  <si>
    <t>جدول (14)</t>
  </si>
  <si>
    <t xml:space="preserve"> Table (14)</t>
  </si>
  <si>
    <t xml:space="preserve">      بنزين       Gasoline      </t>
  </si>
  <si>
    <t xml:space="preserve"> سيارات
 الركاب</t>
  </si>
  <si>
    <t xml:space="preserve"> سيارات الحمل    </t>
  </si>
  <si>
    <t xml:space="preserve"> Lorries and pick-ups</t>
  </si>
  <si>
    <t>اخرى</t>
  </si>
  <si>
    <t>سيارات الركاب</t>
  </si>
  <si>
    <t xml:space="preserve"> سيارات الحمل</t>
  </si>
  <si>
    <t xml:space="preserve"> passengers vehicles</t>
  </si>
  <si>
    <t xml:space="preserve"> سيارات
 الحمل </t>
  </si>
  <si>
    <t xml:space="preserve">المصدر /الهيئة العامة للطرق والجسور </t>
  </si>
  <si>
    <t xml:space="preserve"> source / General Authority for Roads and Bridges</t>
  </si>
  <si>
    <t>المصدر /الهيئة العامة للطرق والجسور</t>
  </si>
  <si>
    <t xml:space="preserve"> سيارات الركاب</t>
  </si>
  <si>
    <t>Lorries and pick-ups</t>
  </si>
  <si>
    <t xml:space="preserve">سيارات
 الحمل
 </t>
  </si>
  <si>
    <t>سيارات أخرى</t>
  </si>
  <si>
    <t>Other Cars</t>
  </si>
  <si>
    <t xml:space="preserve">  سيارات الركاب   </t>
  </si>
  <si>
    <t xml:space="preserve"> سيارات الحمل   </t>
  </si>
  <si>
    <t xml:space="preserve"> Lorries and pick-ups </t>
  </si>
  <si>
    <t xml:space="preserve">سيارات
 الركاب   </t>
  </si>
  <si>
    <t xml:space="preserve">سيارات اخرى </t>
  </si>
  <si>
    <t xml:space="preserve">سيارات الحمل     </t>
  </si>
  <si>
    <t xml:space="preserve"> سيارات الركاب    </t>
  </si>
  <si>
    <t xml:space="preserve">   ديزل   
 Diesel       </t>
  </si>
  <si>
    <t xml:space="preserve">النوع      </t>
  </si>
  <si>
    <t xml:space="preserve">المصدر وزارة الداخلية في اقليم كردستان/ مديرية المرور العامة </t>
  </si>
  <si>
    <t>المصدر وزارة الداخلية في اقليم كردستان/ مديرية المرور العامة</t>
  </si>
  <si>
    <t>المصدر وزارة الداخلية / وكالة الوزارة لشؤون الشرطة / مديرية المرور  العامة</t>
  </si>
  <si>
    <t xml:space="preserve">المصدر وزارة الداخلية / وكالة الوزارة لشؤون الشرطة / مديرية المرور العامة  </t>
  </si>
  <si>
    <t xml:space="preserve">المصدر وزارة الداخلية / وكالة الوزارة لشؤون الشرطة / مديرية المرور العامة </t>
  </si>
  <si>
    <t>المصدر وزارة الداخلية / وكالة الوزارة لشؤون الشرطة / مديرية المرور العامة</t>
  </si>
  <si>
    <t xml:space="preserve">    2006وماقبلها </t>
  </si>
  <si>
    <t>Other</t>
  </si>
  <si>
    <t xml:space="preserve">اخرى Other </t>
  </si>
  <si>
    <t xml:space="preserve"> 2005وماقبلها</t>
  </si>
  <si>
    <t>الطرق الريفية / كم</t>
  </si>
  <si>
    <t>Rural road (Km)</t>
  </si>
  <si>
    <t xml:space="preserve"> اطوال الطرق المبلطة (كم) عدا اقليم كردستان </t>
  </si>
  <si>
    <t xml:space="preserve">  *** معدل شخص / مركبة                               </t>
  </si>
  <si>
    <t xml:space="preserve"> *** معدل شخص / مركبة = عدد السكان / عدد السيارات </t>
  </si>
  <si>
    <t>*** Average person / vehicle = population / number of cars</t>
  </si>
  <si>
    <t>***Average person/vehicle</t>
  </si>
  <si>
    <t>اقليم كردستان</t>
  </si>
  <si>
    <t>KRG</t>
  </si>
  <si>
    <t>مجموع الاقليم</t>
  </si>
  <si>
    <t>Total KRG</t>
  </si>
  <si>
    <t xml:space="preserve">     بنزين         Gasoline      </t>
  </si>
  <si>
    <t xml:space="preserve">    ديزل      
 Diesel       </t>
  </si>
  <si>
    <t xml:space="preserve">  المجموع              Total   </t>
  </si>
  <si>
    <t xml:space="preserve">  المجموع 
  Total       </t>
  </si>
  <si>
    <t>عدد سيارات القطاع الخاص التي تحمل اللوحات (الدائمية) والدراجات النارية المسجلة في مديرية المرور العامة حسب المحافظة والنوع لغاية 2023/12/31</t>
  </si>
  <si>
    <t>Number of private sector vehicles bearing (permanent) plates and motorcycles registered in the Directorate of Traffic by governorate and type until 31/12/2023</t>
  </si>
  <si>
    <t>عدد سيارات القطاع الخاص  للمشروع الوطني (اللوحات الجديدة) والدراجات النارية المسجلة في مديرية المرور العامة حسب المحافظة والنوع لغاية 31 / 12 / 2023</t>
  </si>
  <si>
    <t>Number of private sector cars for the national project (new plates) and motorcycles registered at the General Traffic Directorate by governorate and type until 31/12/2023</t>
  </si>
  <si>
    <t>عدد سيارات القطاع الخاص للمشروع الوطني (اللوحات الجديدة) والدراجات النارية المسجلة في مديرية المرور العامة حسب نوع الوقود المستخدم لغاية 2023/12/31</t>
  </si>
  <si>
    <t>Number of private sector cars for the national project (new plates) and motorcycles registered at the General Traffic Directorate by type of fuel until 31/12/2023</t>
  </si>
  <si>
    <t>عدد سيارات القطاع الخاص  للمشروع الوطني و الموازي (اللوحات الجديدة) والدراجات النارية المسجلة في مديرية المرور العامة حسب المحافظة والنوع لغاية 31 / 12 / 2023</t>
  </si>
  <si>
    <t>Number of private sector cars for the national and parallel project (new plates) and motorcycles registered at the General Traffic Directorate by governorate and type until 31/12/2023</t>
  </si>
  <si>
    <t>عدد سيارات القطاع الخاص للمشروع الوطني والموازي (اللوحات الجديدة) والدراجات النارية المسجلة في مديرية المرور العامة حسب نوع الوقود المستخدم لغاية 2023/12/31</t>
  </si>
  <si>
    <t>Number of private sector cars for the national and parallel project (new plates) and motorcycles registered at the General Traffic Directorate by type of fuel until 31/12/2023</t>
  </si>
  <si>
    <t xml:space="preserve">          عدد سيارات القطاع الخاص التي تحمل لوحات (الدائمية ، المشروع الوطني و الموازي (اللوحات الجديدة) والدراجات النارية المسجلة في مديرية المرور العامة حسب المحافظة والنوع لغاية 31/ 12/ 2023   </t>
  </si>
  <si>
    <t>اجمالي عدد سيارات القطاع الخاص التي تحمل اللوحات ( الدائمية ، المشروع الوطني والموازي(اللوحات الجديدة) المسجلة في مديرية المرور العامة لغاية 2023/12/31</t>
  </si>
  <si>
    <t>The total number of private cars bearing plates (permanent, temporary , new paintes) registered at the General Traffic Directorate until 31/12/2023</t>
  </si>
  <si>
    <t xml:space="preserve">مجموع أطوال الطرق بكافة أنواعها حسب نوع الطريق والمحافظة لغاية 2023/12/31 </t>
  </si>
  <si>
    <t>Total Lengths Of Roads Of All Kinds By Type Of Road And Governorate Until 31/12/2023</t>
  </si>
  <si>
    <t>Main indicators of the number of private sector cars and all types of plates (permanent, mnafist, new plates) registered at the Directorate of Traffic for the years (2019 - 2023)
  </t>
  </si>
  <si>
    <t>المؤشرات الرئيسة لعدد سيارات القطاع الخاص ولجميع أنواع اللوحات (الدائمية ،  اللوحات الجديدة) المسجلة في مديرية المرور العامة للسنوات (2019 ــ 2023)</t>
  </si>
  <si>
    <t xml:space="preserve"> عدد الجسور حسب المحافظة ونوع الجسر لغاية  2023/12/31</t>
  </si>
  <si>
    <t>Number of bridges by governorate and type of bridge Until 31/12/2023</t>
  </si>
  <si>
    <t>Note: Total road lengths for the year 2023 are (Main roads + secondary roads + rural roads + border roads + highway) = 49,530 / km</t>
  </si>
  <si>
    <t>ملاحظه / مجموع أطوال الطرق لسنة 2023 هي عبارة عن
 (الطرق الرئيسة+الطرق الثانوية+الطرق الريفية+الطرق الحدودية+المرور السريع ) = 49,530 / كم</t>
  </si>
  <si>
    <t xml:space="preserve">  * عدد السكان لسنوات ( 2019-2023 ) المصدر الاحصاء السكاني وعلى ضوء  تعديلات الاسقاطات الجديدة  </t>
  </si>
  <si>
    <t xml:space="preserve"> * Population for the years (2019-2023) Source :  Population Statistics and in the light of new projections amendments</t>
  </si>
  <si>
    <t>Number of private cars with (permanent,parallel project (new plates) and motorcycles registered at the General Traffic Directorate by governorate and type until 31/12/2023</t>
  </si>
  <si>
    <t>ملاحظة / البيانات المذكورة اعلاه لاقليم كردستان لاتشمل بيانات 2023</t>
  </si>
  <si>
    <t xml:space="preserve"> befor 2006         </t>
  </si>
  <si>
    <t>befor 2005</t>
  </si>
  <si>
    <t xml:space="preserve">عدد سيارات القطاع الخاص التي تحمل اللوحات (الدائمية) والمسجلة في مديرية مرور أقليم كردستان حسب المحافظة والنوع لغاية 2202/12/31  </t>
  </si>
  <si>
    <t>Number of private sector vehicles carrying plates (permanent) registered in the Kurdistan Region Traffic Directorate by governorate and type until 31/12/2022</t>
  </si>
  <si>
    <t xml:space="preserve">           عدد سيارات القطاع الخاص التي تحمل اللوحات الدائمية المسجلة في مديرية مرور أقليم كردستان  حسب نوع الوقود المستخدم لغاية 31/12/2022</t>
  </si>
  <si>
    <t>Number of private cars with permanent plates registered in the Kurdistan Regional Traffic Directorate by type of fuel until 31/12/2022</t>
  </si>
  <si>
    <t xml:space="preserve">عدد سيارات القطاع الخاص للمشروع الوطني (اللوحات الجديدة) والدراجات النارية المسجلة في مديرية المرور العامة حسب النوع وسنة الصنع من 2006 الى 2023 </t>
  </si>
  <si>
    <t>Number of private sector cars for the national project (new plates) and motorcycles registered at the General Traffic Directorate by type and year of manufacture until in 2006 into 2023</t>
  </si>
  <si>
    <t xml:space="preserve">عدد سيارات القطاع الخاص التي تحمل اللوحات (الدائمية) والدراجات النارية المسجلة في مديرية المرور العامة حسب النوع وسنة الصنع من 2002 الى 2018 </t>
  </si>
  <si>
    <t>Number of private sector vehicles carrying permanent plates and motorcycles registered in the Traffic Directorate by type and year of manufacture until in 2002 into 2018</t>
  </si>
  <si>
    <t xml:space="preserve">عدد سيارات القطاع الخاص التي تحمل اللوحات (الدائمية) والمسجلة في مديرية مرور أقليم كردستان حسب النوع و سنة الصنع للسنوات من 2005 الى 2022 </t>
  </si>
  <si>
    <t>Number of private sector vehicles with  (permanent) plates registered in Kurdistan Region Traffic Directorate by type and year of manufacture until in 2005 into 2022</t>
  </si>
  <si>
    <t>ملاحظة / تم دمج بيانات لوحات (الفحص الؤقت) والبالغة 345,120 مع اللوحات الجديدة</t>
  </si>
  <si>
    <t xml:space="preserve">المشروع الوطني و الموازي 
(اللوحات الجديدة) + (الفحص المؤقت)                                          </t>
  </si>
  <si>
    <t xml:space="preserve">national project and parallel project (new plate)+(Almnafist)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</si>
</sst>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4"/>
      <name val="Times New Roman"/>
      <family val="1"/>
    </font>
    <font>
      <b/>
      <sz val="16"/>
      <color theme="1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60">
    <xf numFmtId="0" fontId="0" fillId="0" borderId="0" xfId="0"/>
    <xf numFmtId="0" fontId="3" fillId="0" borderId="0" xfId="1" applyFont="1"/>
    <xf numFmtId="0" fontId="3" fillId="2" borderId="0" xfId="1" applyFont="1" applyFill="1"/>
    <xf numFmtId="0" fontId="6" fillId="0" borderId="0" xfId="1" applyFont="1" applyAlignment="1">
      <alignment vertical="top"/>
    </xf>
    <xf numFmtId="0" fontId="2" fillId="0" borderId="0" xfId="1"/>
    <xf numFmtId="0" fontId="2" fillId="2" borderId="0" xfId="1" applyFill="1"/>
    <xf numFmtId="0" fontId="4" fillId="3" borderId="11" xfId="1" applyFont="1" applyFill="1" applyBorder="1" applyAlignment="1">
      <alignment horizontal="left" vertical="center"/>
    </xf>
    <xf numFmtId="0" fontId="7" fillId="0" borderId="0" xfId="1" applyFont="1"/>
    <xf numFmtId="0" fontId="5" fillId="3" borderId="0" xfId="1" applyFont="1" applyFill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0" fontId="3" fillId="3" borderId="0" xfId="1" applyFont="1" applyFill="1"/>
    <xf numFmtId="0" fontId="5" fillId="3" borderId="0" xfId="1" applyFont="1" applyFill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5" fillId="3" borderId="0" xfId="1" applyFont="1" applyFill="1" applyBorder="1" applyAlignment="1">
      <alignment horizontal="right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NumberFormat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5" fillId="3" borderId="11" xfId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8" fillId="0" borderId="24" xfId="1" applyFont="1" applyBorder="1"/>
    <xf numFmtId="3" fontId="8" fillId="0" borderId="0" xfId="1" applyNumberFormat="1" applyFont="1"/>
    <xf numFmtId="0" fontId="6" fillId="0" borderId="0" xfId="1" applyFont="1"/>
    <xf numFmtId="0" fontId="4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horizontal="left" vertical="center"/>
    </xf>
    <xf numFmtId="0" fontId="14" fillId="3" borderId="0" xfId="1" applyFont="1" applyFill="1"/>
    <xf numFmtId="0" fontId="3" fillId="0" borderId="0" xfId="1" applyFont="1" applyBorder="1"/>
    <xf numFmtId="3" fontId="2" fillId="0" borderId="0" xfId="1" applyNumberFormat="1"/>
    <xf numFmtId="0" fontId="4" fillId="3" borderId="11" xfId="14" applyNumberFormat="1" applyFont="1" applyFill="1" applyBorder="1" applyAlignment="1">
      <alignment vertical="center" wrapText="1"/>
    </xf>
    <xf numFmtId="0" fontId="4" fillId="3" borderId="11" xfId="19" applyNumberFormat="1" applyFont="1" applyFill="1" applyBorder="1" applyAlignment="1">
      <alignment vertical="center" wrapText="1"/>
    </xf>
    <xf numFmtId="0" fontId="4" fillId="3" borderId="0" xfId="1" applyNumberFormat="1" applyFont="1" applyFill="1" applyAlignment="1">
      <alignment vertical="center"/>
    </xf>
    <xf numFmtId="0" fontId="4" fillId="3" borderId="11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3" fontId="9" fillId="2" borderId="0" xfId="1" applyNumberFormat="1" applyFont="1" applyFill="1"/>
    <xf numFmtId="3" fontId="4" fillId="3" borderId="10" xfId="1" applyNumberFormat="1" applyFont="1" applyFill="1" applyBorder="1" applyAlignment="1">
      <alignment vertical="center" wrapText="1"/>
    </xf>
    <xf numFmtId="0" fontId="16" fillId="0" borderId="0" xfId="1" applyFont="1"/>
    <xf numFmtId="0" fontId="4" fillId="3" borderId="10" xfId="1" applyFont="1" applyFill="1" applyBorder="1" applyAlignment="1">
      <alignment horizontal="center" vertical="center" wrapText="1"/>
    </xf>
    <xf numFmtId="0" fontId="4" fillId="3" borderId="10" xfId="1" applyNumberFormat="1" applyFont="1" applyFill="1" applyBorder="1" applyAlignment="1">
      <alignment horizontal="center" vertical="center" wrapText="1"/>
    </xf>
    <xf numFmtId="0" fontId="15" fillId="0" borderId="10" xfId="1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0" fontId="2" fillId="0" borderId="24" xfId="1" applyBorder="1"/>
    <xf numFmtId="0" fontId="5" fillId="0" borderId="0" xfId="1" applyFont="1" applyBorder="1" applyAlignment="1">
      <alignment vertical="center"/>
    </xf>
    <xf numFmtId="0" fontId="9" fillId="0" borderId="0" xfId="1" applyFont="1"/>
    <xf numFmtId="0" fontId="5" fillId="0" borderId="11" xfId="1" applyFont="1" applyBorder="1" applyAlignment="1">
      <alignment horizontal="right" vertical="center"/>
    </xf>
    <xf numFmtId="0" fontId="5" fillId="0" borderId="11" xfId="1" applyFont="1" applyBorder="1" applyAlignment="1">
      <alignment horizontal="left" vertical="center"/>
    </xf>
    <xf numFmtId="0" fontId="7" fillId="0" borderId="24" xfId="1" applyFont="1" applyBorder="1"/>
    <xf numFmtId="0" fontId="5" fillId="0" borderId="10" xfId="1" applyFont="1" applyBorder="1" applyAlignment="1">
      <alignment horizontal="right" vertical="center" readingOrder="2"/>
    </xf>
    <xf numFmtId="0" fontId="5" fillId="0" borderId="10" xfId="1" applyFont="1" applyBorder="1" applyAlignment="1">
      <alignment horizontal="left" vertical="center" readingOrder="2"/>
    </xf>
    <xf numFmtId="0" fontId="5" fillId="0" borderId="0" xfId="1" applyFont="1" applyBorder="1" applyAlignment="1">
      <alignment horizontal="right" vertical="center"/>
    </xf>
    <xf numFmtId="0" fontId="17" fillId="0" borderId="0" xfId="1" applyFont="1" applyBorder="1"/>
    <xf numFmtId="0" fontId="9" fillId="2" borderId="24" xfId="1" applyFont="1" applyFill="1" applyBorder="1"/>
    <xf numFmtId="0" fontId="2" fillId="2" borderId="24" xfId="1" applyFill="1" applyBorder="1"/>
    <xf numFmtId="3" fontId="4" fillId="3" borderId="10" xfId="1" applyNumberFormat="1" applyFont="1" applyFill="1" applyBorder="1" applyAlignment="1">
      <alignment horizontal="left" vertical="center" wrapText="1"/>
    </xf>
    <xf numFmtId="0" fontId="2" fillId="0" borderId="0" xfId="1" applyBorder="1"/>
    <xf numFmtId="0" fontId="5" fillId="3" borderId="11" xfId="1" applyFont="1" applyFill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2" borderId="0" xfId="1" applyFont="1" applyFill="1" applyAlignment="1">
      <alignment horizontal="left" wrapText="1"/>
    </xf>
    <xf numFmtId="0" fontId="3" fillId="0" borderId="0" xfId="1" applyFont="1" applyAlignment="1">
      <alignment horizontal="left" wrapText="1"/>
    </xf>
    <xf numFmtId="0" fontId="4" fillId="0" borderId="11" xfId="1" applyFont="1" applyBorder="1" applyAlignment="1">
      <alignment horizontal="right" vertical="center" wrapText="1"/>
    </xf>
    <xf numFmtId="0" fontId="2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/>
    </xf>
    <xf numFmtId="0" fontId="3" fillId="5" borderId="0" xfId="1" applyFont="1" applyFill="1"/>
    <xf numFmtId="0" fontId="3" fillId="6" borderId="0" xfId="1" applyFont="1" applyFill="1"/>
    <xf numFmtId="0" fontId="4" fillId="3" borderId="0" xfId="1" applyFont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0" fontId="5" fillId="0" borderId="0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6" fillId="3" borderId="0" xfId="1" applyFont="1" applyFill="1"/>
    <xf numFmtId="0" fontId="16" fillId="7" borderId="1" xfId="1" applyFont="1" applyFill="1" applyBorder="1"/>
    <xf numFmtId="0" fontId="16" fillId="7" borderId="12" xfId="1" applyFont="1" applyFill="1" applyBorder="1"/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4" fillId="3" borderId="14" xfId="1" applyFont="1" applyFill="1" applyBorder="1"/>
    <xf numFmtId="0" fontId="14" fillId="7" borderId="2" xfId="1" applyFont="1" applyFill="1" applyBorder="1"/>
    <xf numFmtId="0" fontId="14" fillId="7" borderId="12" xfId="1" applyFont="1" applyFill="1" applyBorder="1"/>
    <xf numFmtId="3" fontId="4" fillId="3" borderId="0" xfId="1" applyNumberFormat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right" vertical="center" wrapText="1"/>
    </xf>
    <xf numFmtId="0" fontId="4" fillId="3" borderId="13" xfId="1" applyFont="1" applyFill="1" applyBorder="1" applyAlignment="1">
      <alignment horizontal="right" vertical="center" wrapText="1"/>
    </xf>
    <xf numFmtId="0" fontId="4" fillId="7" borderId="12" xfId="1" applyFont="1" applyFill="1" applyBorder="1" applyAlignment="1">
      <alignment horizontal="right" vertical="center" wrapText="1"/>
    </xf>
    <xf numFmtId="0" fontId="4" fillId="7" borderId="12" xfId="1" applyFont="1" applyFill="1" applyBorder="1" applyAlignment="1">
      <alignment horizontal="left" vertical="center" wrapText="1"/>
    </xf>
    <xf numFmtId="0" fontId="4" fillId="7" borderId="12" xfId="1" applyFont="1" applyFill="1" applyBorder="1" applyAlignment="1">
      <alignment horizontal="right" vertical="center"/>
    </xf>
    <xf numFmtId="3" fontId="4" fillId="3" borderId="0" xfId="1" applyNumberFormat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right" vertical="center" wrapText="1"/>
    </xf>
    <xf numFmtId="0" fontId="4" fillId="3" borderId="13" xfId="1" applyFont="1" applyFill="1" applyBorder="1" applyAlignment="1">
      <alignment horizontal="right" vertical="center" wrapText="1"/>
    </xf>
    <xf numFmtId="0" fontId="4" fillId="7" borderId="12" xfId="1" applyFont="1" applyFill="1" applyBorder="1" applyAlignment="1">
      <alignment horizontal="left" vertical="center" wrapText="1"/>
    </xf>
    <xf numFmtId="3" fontId="4" fillId="0" borderId="11" xfId="1" applyNumberFormat="1" applyFont="1" applyBorder="1" applyAlignment="1">
      <alignment horizontal="left" vertical="center" wrapText="1"/>
    </xf>
    <xf numFmtId="3" fontId="4" fillId="0" borderId="13" xfId="1" applyNumberFormat="1" applyFont="1" applyBorder="1" applyAlignment="1">
      <alignment horizontal="left" vertical="center" wrapText="1"/>
    </xf>
    <xf numFmtId="0" fontId="5" fillId="3" borderId="0" xfId="1" applyFont="1" applyFill="1" applyAlignment="1">
      <alignment horizontal="left" vertical="center"/>
    </xf>
    <xf numFmtId="3" fontId="4" fillId="3" borderId="11" xfId="1" applyNumberFormat="1" applyFont="1" applyFill="1" applyBorder="1" applyAlignment="1">
      <alignment horizontal="right" vertical="center"/>
    </xf>
    <xf numFmtId="0" fontId="4" fillId="3" borderId="10" xfId="1" applyFont="1" applyFill="1" applyBorder="1" applyAlignment="1">
      <alignment horizontal="right" vertical="center" wrapText="1"/>
    </xf>
    <xf numFmtId="0" fontId="15" fillId="3" borderId="10" xfId="1" applyFont="1" applyFill="1" applyBorder="1" applyAlignment="1">
      <alignment horizontal="left" vertical="center"/>
    </xf>
    <xf numFmtId="3" fontId="4" fillId="3" borderId="11" xfId="1" applyNumberFormat="1" applyFont="1" applyFill="1" applyBorder="1" applyAlignment="1">
      <alignment horizontal="left" vertical="center" wrapText="1"/>
    </xf>
    <xf numFmtId="0" fontId="15" fillId="3" borderId="11" xfId="1" applyFont="1" applyFill="1" applyBorder="1" applyAlignment="1">
      <alignment horizontal="left" vertical="center"/>
    </xf>
    <xf numFmtId="3" fontId="4" fillId="3" borderId="11" xfId="1" quotePrefix="1" applyNumberFormat="1" applyFont="1" applyFill="1" applyBorder="1" applyAlignment="1">
      <alignment horizontal="left" vertical="center" wrapText="1"/>
    </xf>
    <xf numFmtId="3" fontId="4" fillId="3" borderId="13" xfId="1" applyNumberFormat="1" applyFont="1" applyFill="1" applyBorder="1" applyAlignment="1">
      <alignment horizontal="left" vertical="center" wrapText="1"/>
    </xf>
    <xf numFmtId="0" fontId="15" fillId="3" borderId="13" xfId="1" applyFont="1" applyFill="1" applyBorder="1" applyAlignment="1">
      <alignment horizontal="left" vertical="center"/>
    </xf>
    <xf numFmtId="3" fontId="4" fillId="7" borderId="12" xfId="1" applyNumberFormat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vertical="center" wrapText="1" readingOrder="1"/>
    </xf>
    <xf numFmtId="0" fontId="4" fillId="0" borderId="9" xfId="1" applyFont="1" applyBorder="1" applyAlignment="1">
      <alignment horizontal="left" vertical="center" readingOrder="2"/>
    </xf>
    <xf numFmtId="0" fontId="4" fillId="0" borderId="11" xfId="1" applyFont="1" applyBorder="1" applyAlignment="1">
      <alignment vertical="center" wrapText="1"/>
    </xf>
    <xf numFmtId="0" fontId="4" fillId="3" borderId="10" xfId="1" applyNumberFormat="1" applyFont="1" applyFill="1" applyBorder="1" applyAlignment="1">
      <alignment horizontal="left" vertical="center" wrapText="1"/>
    </xf>
    <xf numFmtId="0" fontId="4" fillId="3" borderId="10" xfId="1" applyFont="1" applyFill="1" applyBorder="1" applyAlignment="1">
      <alignment horizontal="left" vertical="center"/>
    </xf>
    <xf numFmtId="0" fontId="4" fillId="3" borderId="11" xfId="1" applyNumberFormat="1" applyFont="1" applyFill="1" applyBorder="1" applyAlignment="1">
      <alignment horizontal="right" vertical="center" wrapText="1"/>
    </xf>
    <xf numFmtId="0" fontId="4" fillId="3" borderId="13" xfId="1" applyFont="1" applyFill="1" applyBorder="1" applyAlignment="1">
      <alignment horizontal="left" vertical="center"/>
    </xf>
    <xf numFmtId="0" fontId="13" fillId="0" borderId="2" xfId="1" applyFont="1" applyBorder="1" applyAlignment="1">
      <alignment vertical="center"/>
    </xf>
    <xf numFmtId="0" fontId="4" fillId="7" borderId="12" xfId="1" applyFont="1" applyFill="1" applyBorder="1" applyAlignment="1">
      <alignment horizontal="left" vertical="center"/>
    </xf>
    <xf numFmtId="3" fontId="4" fillId="3" borderId="14" xfId="1" applyNumberFormat="1" applyFont="1" applyFill="1" applyBorder="1" applyAlignment="1">
      <alignment horizontal="left" vertical="center" wrapText="1"/>
    </xf>
    <xf numFmtId="3" fontId="4" fillId="7" borderId="12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3" fontId="4" fillId="7" borderId="1" xfId="1" applyNumberFormat="1" applyFont="1" applyFill="1" applyBorder="1" applyAlignment="1">
      <alignment horizontal="left" vertical="center" wrapText="1"/>
    </xf>
    <xf numFmtId="0" fontId="4" fillId="7" borderId="12" xfId="1" applyFont="1" applyFill="1" applyBorder="1" applyAlignment="1">
      <alignment horizontal="right" vertical="center" wrapText="1" readingOrder="2"/>
    </xf>
    <xf numFmtId="3" fontId="4" fillId="3" borderId="13" xfId="1" applyNumberFormat="1" applyFont="1" applyFill="1" applyBorder="1" applyAlignment="1">
      <alignment horizontal="right" vertical="center"/>
    </xf>
    <xf numFmtId="3" fontId="5" fillId="3" borderId="10" xfId="1" applyNumberFormat="1" applyFont="1" applyFill="1" applyBorder="1" applyAlignment="1">
      <alignment horizontal="right" vertical="center" readingOrder="2"/>
    </xf>
    <xf numFmtId="3" fontId="5" fillId="0" borderId="10" xfId="1" applyNumberFormat="1" applyFont="1" applyBorder="1" applyAlignment="1">
      <alignment horizontal="right" vertical="center" readingOrder="2"/>
    </xf>
    <xf numFmtId="3" fontId="5" fillId="0" borderId="0" xfId="1" applyNumberFormat="1" applyFont="1" applyBorder="1" applyAlignment="1">
      <alignment horizontal="right" vertical="center" readingOrder="2"/>
    </xf>
    <xf numFmtId="3" fontId="4" fillId="0" borderId="11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15" xfId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0" fontId="4" fillId="0" borderId="15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19" fillId="0" borderId="0" xfId="1" applyFont="1"/>
    <xf numFmtId="0" fontId="4" fillId="7" borderId="12" xfId="1" applyFont="1" applyFill="1" applyBorder="1" applyAlignment="1">
      <alignment horizontal="right" vertical="center" wrapText="1"/>
    </xf>
    <xf numFmtId="0" fontId="6" fillId="3" borderId="11" xfId="1" applyFont="1" applyFill="1" applyBorder="1" applyAlignment="1">
      <alignment horizontal="right" vertical="center" wrapText="1"/>
    </xf>
    <xf numFmtId="3" fontId="6" fillId="3" borderId="11" xfId="1" applyNumberFormat="1" applyFont="1" applyFill="1" applyBorder="1" applyAlignment="1">
      <alignment horizontal="left" vertical="center" wrapText="1"/>
    </xf>
    <xf numFmtId="3" fontId="6" fillId="3" borderId="13" xfId="1" applyNumberFormat="1" applyFont="1" applyFill="1" applyBorder="1" applyAlignment="1">
      <alignment horizontal="left" vertical="center" wrapText="1"/>
    </xf>
    <xf numFmtId="3" fontId="6" fillId="3" borderId="14" xfId="1" applyNumberFormat="1" applyFont="1" applyFill="1" applyBorder="1" applyAlignment="1">
      <alignment horizontal="left" vertical="center" wrapText="1"/>
    </xf>
    <xf numFmtId="3" fontId="6" fillId="7" borderId="12" xfId="1" applyNumberFormat="1" applyFont="1" applyFill="1" applyBorder="1" applyAlignment="1">
      <alignment horizontal="left" vertical="center" wrapText="1"/>
    </xf>
    <xf numFmtId="0" fontId="6" fillId="7" borderId="12" xfId="1" applyNumberFormat="1" applyFont="1" applyFill="1" applyBorder="1" applyAlignment="1">
      <alignment horizontal="right" vertical="center"/>
    </xf>
    <xf numFmtId="0" fontId="6" fillId="3" borderId="14" xfId="1" applyFont="1" applyFill="1" applyBorder="1" applyAlignment="1">
      <alignment horizontal="right" vertical="center" wrapText="1"/>
    </xf>
    <xf numFmtId="0" fontId="6" fillId="7" borderId="12" xfId="1" applyFont="1" applyFill="1" applyBorder="1" applyAlignment="1">
      <alignment horizontal="right" vertical="center" wrapText="1"/>
    </xf>
    <xf numFmtId="0" fontId="6" fillId="3" borderId="14" xfId="1" applyFont="1" applyFill="1" applyBorder="1" applyAlignment="1">
      <alignment horizontal="left" vertical="center" wrapText="1"/>
    </xf>
    <xf numFmtId="0" fontId="6" fillId="7" borderId="12" xfId="1" applyFont="1" applyFill="1" applyBorder="1" applyAlignment="1">
      <alignment horizontal="left" vertical="center" wrapText="1"/>
    </xf>
    <xf numFmtId="3" fontId="6" fillId="3" borderId="11" xfId="1" applyNumberFormat="1" applyFont="1" applyFill="1" applyBorder="1" applyAlignment="1">
      <alignment horizontal="right" vertical="center"/>
    </xf>
    <xf numFmtId="0" fontId="4" fillId="3" borderId="0" xfId="1" applyFont="1" applyFill="1" applyAlignment="1">
      <alignment horizontal="right" vertical="center"/>
    </xf>
    <xf numFmtId="0" fontId="6" fillId="3" borderId="17" xfId="1" applyFont="1" applyFill="1" applyBorder="1" applyAlignment="1">
      <alignment horizontal="right" vertical="center" wrapText="1"/>
    </xf>
    <xf numFmtId="3" fontId="6" fillId="3" borderId="17" xfId="1" applyNumberFormat="1" applyFont="1" applyFill="1" applyBorder="1" applyAlignment="1">
      <alignment horizontal="right" vertical="center"/>
    </xf>
    <xf numFmtId="3" fontId="18" fillId="3" borderId="17" xfId="1" applyNumberFormat="1" applyFont="1" applyFill="1" applyBorder="1" applyAlignment="1">
      <alignment horizontal="right" vertical="center"/>
    </xf>
    <xf numFmtId="0" fontId="6" fillId="3" borderId="17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3" fontId="6" fillId="7" borderId="12" xfId="1" applyNumberFormat="1" applyFont="1" applyFill="1" applyBorder="1" applyAlignment="1">
      <alignment horizontal="right" vertical="center"/>
    </xf>
    <xf numFmtId="0" fontId="6" fillId="3" borderId="11" xfId="1" applyFont="1" applyFill="1" applyBorder="1" applyAlignment="1">
      <alignment horizontal="right" vertical="center"/>
    </xf>
    <xf numFmtId="0" fontId="6" fillId="3" borderId="11" xfId="1" applyFont="1" applyFill="1" applyBorder="1" applyAlignment="1">
      <alignment horizontal="left" vertical="center"/>
    </xf>
    <xf numFmtId="0" fontId="6" fillId="3" borderId="14" xfId="1" applyFont="1" applyFill="1" applyBorder="1" applyAlignment="1">
      <alignment horizontal="right" vertical="center"/>
    </xf>
    <xf numFmtId="3" fontId="6" fillId="3" borderId="14" xfId="1" applyNumberFormat="1" applyFont="1" applyFill="1" applyBorder="1" applyAlignment="1">
      <alignment horizontal="right" vertical="center"/>
    </xf>
    <xf numFmtId="0" fontId="6" fillId="3" borderId="14" xfId="1" applyFont="1" applyFill="1" applyBorder="1" applyAlignment="1">
      <alignment horizontal="left" vertical="center"/>
    </xf>
    <xf numFmtId="0" fontId="6" fillId="7" borderId="1" xfId="1" applyFont="1" applyFill="1" applyBorder="1" applyAlignment="1">
      <alignment horizontal="right" vertical="center"/>
    </xf>
    <xf numFmtId="3" fontId="6" fillId="7" borderId="1" xfId="1" applyNumberFormat="1" applyFont="1" applyFill="1" applyBorder="1" applyAlignment="1">
      <alignment horizontal="right" vertical="center"/>
    </xf>
    <xf numFmtId="0" fontId="6" fillId="7" borderId="1" xfId="1" applyFont="1" applyFill="1" applyBorder="1" applyAlignment="1">
      <alignment horizontal="left"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1" xfId="1" applyNumberFormat="1" applyFont="1" applyBorder="1" applyAlignment="1">
      <alignment horizontal="left" vertical="center" wrapText="1"/>
    </xf>
    <xf numFmtId="3" fontId="6" fillId="0" borderId="10" xfId="1" applyNumberFormat="1" applyFont="1" applyBorder="1" applyAlignment="1">
      <alignment horizontal="left" vertical="center" wrapText="1"/>
    </xf>
    <xf numFmtId="3" fontId="6" fillId="0" borderId="13" xfId="1" applyNumberFormat="1" applyFont="1" applyBorder="1" applyAlignment="1">
      <alignment horizontal="left" vertical="center" wrapText="1"/>
    </xf>
    <xf numFmtId="0" fontId="16" fillId="2" borderId="0" xfId="1" applyFont="1" applyFill="1"/>
    <xf numFmtId="3" fontId="6" fillId="3" borderId="11" xfId="1" applyNumberFormat="1" applyFont="1" applyFill="1" applyBorder="1" applyAlignment="1">
      <alignment vertical="center" wrapText="1"/>
    </xf>
    <xf numFmtId="3" fontId="6" fillId="3" borderId="13" xfId="1" applyNumberFormat="1" applyFont="1" applyFill="1" applyBorder="1" applyAlignment="1">
      <alignment vertical="center" wrapText="1"/>
    </xf>
    <xf numFmtId="3" fontId="6" fillId="3" borderId="14" xfId="1" applyNumberFormat="1" applyFont="1" applyFill="1" applyBorder="1" applyAlignment="1">
      <alignment vertical="center" wrapText="1"/>
    </xf>
    <xf numFmtId="0" fontId="16" fillId="3" borderId="14" xfId="1" applyFont="1" applyFill="1" applyBorder="1"/>
    <xf numFmtId="3" fontId="6" fillId="7" borderId="12" xfId="1" applyNumberFormat="1" applyFont="1" applyFill="1" applyBorder="1" applyAlignment="1">
      <alignment vertical="center" wrapText="1"/>
    </xf>
    <xf numFmtId="0" fontId="16" fillId="7" borderId="2" xfId="1" applyFont="1" applyFill="1" applyBorder="1"/>
    <xf numFmtId="0" fontId="6" fillId="7" borderId="12" xfId="1" applyNumberFormat="1" applyFont="1" applyFill="1" applyBorder="1" applyAlignment="1">
      <alignment vertical="center"/>
    </xf>
    <xf numFmtId="0" fontId="16" fillId="2" borderId="0" xfId="1" applyFont="1" applyFill="1" applyAlignment="1">
      <alignment horizontal="left" wrapText="1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6" fillId="0" borderId="9" xfId="1" applyFont="1" applyBorder="1" applyAlignment="1">
      <alignment horizontal="right" vertical="center" wrapText="1"/>
    </xf>
    <xf numFmtId="3" fontId="6" fillId="3" borderId="9" xfId="1" applyNumberFormat="1" applyFont="1" applyFill="1" applyBorder="1" applyAlignment="1">
      <alignment horizontal="left" vertical="center" wrapText="1"/>
    </xf>
    <xf numFmtId="3" fontId="6" fillId="0" borderId="9" xfId="1" applyNumberFormat="1" applyFont="1" applyBorder="1" applyAlignment="1">
      <alignment horizontal="left" vertical="center" wrapText="1"/>
    </xf>
    <xf numFmtId="3" fontId="6" fillId="0" borderId="9" xfId="1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right"/>
    </xf>
    <xf numFmtId="0" fontId="18" fillId="0" borderId="9" xfId="1" applyFont="1" applyBorder="1" applyAlignment="1">
      <alignment horizontal="left" vertical="center"/>
    </xf>
    <xf numFmtId="0" fontId="6" fillId="0" borderId="11" xfId="1" applyFont="1" applyBorder="1" applyAlignment="1">
      <alignment horizontal="right" vertical="center" wrapText="1"/>
    </xf>
    <xf numFmtId="3" fontId="6" fillId="0" borderId="11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right"/>
    </xf>
    <xf numFmtId="164" fontId="6" fillId="0" borderId="11" xfId="1" applyNumberFormat="1" applyFont="1" applyBorder="1" applyAlignment="1">
      <alignment horizontal="right" vertical="center"/>
    </xf>
    <xf numFmtId="0" fontId="18" fillId="0" borderId="11" xfId="1" applyFont="1" applyBorder="1" applyAlignment="1">
      <alignment horizontal="left" vertical="center"/>
    </xf>
    <xf numFmtId="0" fontId="6" fillId="0" borderId="11" xfId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 wrapText="1"/>
    </xf>
    <xf numFmtId="3" fontId="6" fillId="0" borderId="14" xfId="1" applyNumberFormat="1" applyFont="1" applyBorder="1" applyAlignment="1">
      <alignment horizontal="left" vertical="center" wrapText="1"/>
    </xf>
    <xf numFmtId="0" fontId="18" fillId="0" borderId="14" xfId="1" applyFont="1" applyBorder="1" applyAlignment="1">
      <alignment horizontal="left" vertical="center"/>
    </xf>
    <xf numFmtId="3" fontId="6" fillId="0" borderId="11" xfId="1" quotePrefix="1" applyNumberFormat="1" applyFont="1" applyBorder="1" applyAlignment="1">
      <alignment horizontal="right" vertical="center" wrapText="1"/>
    </xf>
    <xf numFmtId="3" fontId="6" fillId="0" borderId="11" xfId="1" applyNumberFormat="1" applyFont="1" applyFill="1" applyBorder="1" applyAlignment="1">
      <alignment horizontal="right" vertical="center" wrapText="1"/>
    </xf>
    <xf numFmtId="164" fontId="18" fillId="0" borderId="11" xfId="1" applyNumberFormat="1" applyFont="1" applyBorder="1" applyAlignment="1">
      <alignment horizontal="right" vertical="center"/>
    </xf>
    <xf numFmtId="3" fontId="6" fillId="0" borderId="14" xfId="1" quotePrefix="1" applyNumberFormat="1" applyFont="1" applyBorder="1" applyAlignment="1">
      <alignment horizontal="right" vertical="center" wrapText="1"/>
    </xf>
    <xf numFmtId="3" fontId="6" fillId="0" borderId="14" xfId="1" applyNumberFormat="1" applyFont="1" applyFill="1" applyBorder="1" applyAlignment="1">
      <alignment horizontal="right" vertical="center" wrapText="1"/>
    </xf>
    <xf numFmtId="164" fontId="18" fillId="0" borderId="14" xfId="1" applyNumberFormat="1" applyFont="1" applyBorder="1" applyAlignment="1">
      <alignment horizontal="right" vertical="center"/>
    </xf>
    <xf numFmtId="0" fontId="20" fillId="3" borderId="0" xfId="1" applyFont="1" applyFill="1" applyBorder="1" applyAlignment="1">
      <alignment vertical="center" wrapText="1"/>
    </xf>
    <xf numFmtId="0" fontId="20" fillId="0" borderId="0" xfId="1" applyFont="1" applyAlignment="1">
      <alignment horizontal="left"/>
    </xf>
    <xf numFmtId="0" fontId="20" fillId="0" borderId="0" xfId="1" applyFont="1" applyAlignment="1">
      <alignment horizontal="left" vertical="center"/>
    </xf>
    <xf numFmtId="0" fontId="20" fillId="0" borderId="2" xfId="1" applyFont="1" applyBorder="1" applyAlignment="1">
      <alignment vertical="center"/>
    </xf>
    <xf numFmtId="0" fontId="6" fillId="7" borderId="12" xfId="1" applyFont="1" applyFill="1" applyBorder="1" applyAlignment="1">
      <alignment horizontal="right" vertical="center" wrapText="1"/>
    </xf>
    <xf numFmtId="0" fontId="6" fillId="7" borderId="12" xfId="1" applyFont="1" applyFill="1" applyBorder="1" applyAlignment="1">
      <alignment horizontal="left" vertical="center" wrapText="1"/>
    </xf>
    <xf numFmtId="0" fontId="20" fillId="3" borderId="0" xfId="1" applyFont="1" applyFill="1" applyBorder="1" applyAlignment="1">
      <alignment vertical="top" wrapText="1"/>
    </xf>
    <xf numFmtId="164" fontId="6" fillId="7" borderId="12" xfId="1" applyNumberFormat="1" applyFont="1" applyFill="1" applyBorder="1" applyAlignment="1">
      <alignment horizontal="left" vertical="center" wrapText="1"/>
    </xf>
    <xf numFmtId="0" fontId="6" fillId="7" borderId="12" xfId="1" applyFont="1" applyFill="1" applyBorder="1" applyAlignment="1">
      <alignment horizontal="left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5" fillId="7" borderId="12" xfId="1" applyFont="1" applyFill="1" applyBorder="1" applyAlignment="1">
      <alignment horizontal="right" vertical="center"/>
    </xf>
    <xf numFmtId="3" fontId="5" fillId="7" borderId="12" xfId="1" applyNumberFormat="1" applyFont="1" applyFill="1" applyBorder="1" applyAlignment="1">
      <alignment horizontal="right" vertical="center"/>
    </xf>
    <xf numFmtId="3" fontId="5" fillId="7" borderId="12" xfId="1" applyNumberFormat="1" applyFont="1" applyFill="1" applyBorder="1" applyAlignment="1">
      <alignment horizontal="left" vertical="center"/>
    </xf>
    <xf numFmtId="0" fontId="14" fillId="7" borderId="1" xfId="1" applyFont="1" applyFill="1" applyBorder="1"/>
    <xf numFmtId="0" fontId="14" fillId="7" borderId="0" xfId="1" applyFont="1" applyFill="1" applyBorder="1"/>
    <xf numFmtId="0" fontId="14" fillId="0" borderId="0" xfId="1" applyFont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4" borderId="0" xfId="1" applyFont="1" applyFill="1" applyAlignment="1">
      <alignment vertical="center"/>
    </xf>
    <xf numFmtId="3" fontId="4" fillId="3" borderId="11" xfId="1" applyNumberFormat="1" applyFont="1" applyFill="1" applyBorder="1" applyAlignment="1">
      <alignment vertical="center" wrapText="1"/>
    </xf>
    <xf numFmtId="3" fontId="4" fillId="3" borderId="11" xfId="1" quotePrefix="1" applyNumberFormat="1" applyFont="1" applyFill="1" applyBorder="1" applyAlignment="1">
      <alignment vertical="center" wrapText="1"/>
    </xf>
    <xf numFmtId="3" fontId="4" fillId="3" borderId="13" xfId="1" applyNumberFormat="1" applyFont="1" applyFill="1" applyBorder="1" applyAlignment="1">
      <alignment vertical="center" wrapText="1"/>
    </xf>
    <xf numFmtId="3" fontId="4" fillId="7" borderId="12" xfId="1" applyNumberFormat="1" applyFont="1" applyFill="1" applyBorder="1" applyAlignment="1">
      <alignment vertical="center" wrapText="1"/>
    </xf>
    <xf numFmtId="3" fontId="4" fillId="3" borderId="0" xfId="1" applyNumberFormat="1" applyFont="1" applyFill="1" applyBorder="1" applyAlignment="1">
      <alignment vertical="center" wrapText="1"/>
    </xf>
    <xf numFmtId="3" fontId="4" fillId="3" borderId="11" xfId="1" applyNumberFormat="1" applyFont="1" applyFill="1" applyBorder="1" applyAlignment="1">
      <alignment vertical="center"/>
    </xf>
    <xf numFmtId="3" fontId="7" fillId="0" borderId="0" xfId="1" applyNumberFormat="1" applyFont="1" applyAlignment="1">
      <alignment vertical="center"/>
    </xf>
    <xf numFmtId="0" fontId="14" fillId="2" borderId="0" xfId="1" applyFont="1" applyFill="1"/>
    <xf numFmtId="3" fontId="4" fillId="2" borderId="0" xfId="1" applyNumberFormat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3" fontId="6" fillId="0" borderId="13" xfId="1" applyNumberFormat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1" applyFont="1"/>
    <xf numFmtId="0" fontId="22" fillId="0" borderId="0" xfId="1" applyFont="1"/>
    <xf numFmtId="0" fontId="2" fillId="2" borderId="0" xfId="1" applyFill="1" applyBorder="1"/>
    <xf numFmtId="0" fontId="2" fillId="0" borderId="0" xfId="1" applyFont="1"/>
    <xf numFmtId="3" fontId="5" fillId="0" borderId="11" xfId="1" applyNumberFormat="1" applyFont="1" applyBorder="1" applyAlignment="1">
      <alignment horizontal="right" vertical="center" readingOrder="2"/>
    </xf>
    <xf numFmtId="0" fontId="4" fillId="3" borderId="0" xfId="1" applyFont="1" applyFill="1" applyBorder="1" applyAlignment="1">
      <alignment horizontal="center" vertical="center"/>
    </xf>
    <xf numFmtId="0" fontId="20" fillId="3" borderId="2" xfId="1" applyFont="1" applyFill="1" applyBorder="1" applyAlignment="1">
      <alignment vertical="center" wrapText="1"/>
    </xf>
    <xf numFmtId="0" fontId="6" fillId="0" borderId="11" xfId="1" applyFont="1" applyBorder="1" applyAlignment="1">
      <alignment horizontal="right" vertical="center" wrapText="1"/>
    </xf>
    <xf numFmtId="0" fontId="6" fillId="0" borderId="10" xfId="1" applyFont="1" applyBorder="1" applyAlignment="1">
      <alignment horizontal="right" vertical="center" wrapText="1"/>
    </xf>
    <xf numFmtId="3" fontId="6" fillId="3" borderId="10" xfId="1" applyNumberFormat="1" applyFont="1" applyFill="1" applyBorder="1" applyAlignment="1">
      <alignment horizontal="left" vertical="center" wrapText="1"/>
    </xf>
    <xf numFmtId="3" fontId="6" fillId="0" borderId="10" xfId="1" quotePrefix="1" applyNumberFormat="1" applyFont="1" applyBorder="1" applyAlignment="1">
      <alignment horizontal="right" vertical="center" wrapText="1"/>
    </xf>
    <xf numFmtId="3" fontId="6" fillId="0" borderId="10" xfId="1" applyNumberFormat="1" applyFont="1" applyFill="1" applyBorder="1" applyAlignment="1">
      <alignment horizontal="right" vertical="center" wrapText="1"/>
    </xf>
    <xf numFmtId="164" fontId="18" fillId="0" borderId="10" xfId="1" applyNumberFormat="1" applyFont="1" applyBorder="1" applyAlignment="1">
      <alignment horizontal="right" vertical="center"/>
    </xf>
    <xf numFmtId="0" fontId="18" fillId="0" borderId="10" xfId="1" applyFont="1" applyBorder="1" applyAlignment="1">
      <alignment horizontal="left" vertical="center"/>
    </xf>
    <xf numFmtId="3" fontId="6" fillId="0" borderId="11" xfId="1" applyNumberFormat="1" applyFont="1" applyBorder="1" applyAlignment="1">
      <alignment horizontal="right"/>
    </xf>
    <xf numFmtId="0" fontId="16" fillId="0" borderId="0" xfId="1" applyFont="1" applyBorder="1" applyAlignment="1">
      <alignment vertical="center"/>
    </xf>
    <xf numFmtId="0" fontId="6" fillId="7" borderId="12" xfId="1" applyFont="1" applyFill="1" applyBorder="1" applyAlignment="1">
      <alignment horizontal="right" vertical="center" wrapText="1"/>
    </xf>
    <xf numFmtId="0" fontId="6" fillId="7" borderId="12" xfId="1" applyFont="1" applyFill="1" applyBorder="1" applyAlignment="1">
      <alignment horizontal="left" vertical="center" wrapText="1"/>
    </xf>
    <xf numFmtId="164" fontId="6" fillId="0" borderId="10" xfId="1" applyNumberFormat="1" applyFont="1" applyBorder="1" applyAlignment="1">
      <alignment horizontal="right" vertical="center"/>
    </xf>
    <xf numFmtId="3" fontId="4" fillId="7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 wrapText="1"/>
    </xf>
    <xf numFmtId="3" fontId="6" fillId="3" borderId="12" xfId="1" applyNumberFormat="1" applyFont="1" applyFill="1" applyBorder="1" applyAlignment="1">
      <alignment horizontal="left" vertical="center" wrapText="1"/>
    </xf>
    <xf numFmtId="3" fontId="6" fillId="0" borderId="12" xfId="1" applyNumberFormat="1" applyFont="1" applyBorder="1" applyAlignment="1">
      <alignment horizontal="left" vertical="center" wrapText="1"/>
    </xf>
    <xf numFmtId="3" fontId="6" fillId="0" borderId="12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right"/>
    </xf>
    <xf numFmtId="3" fontId="6" fillId="0" borderId="12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 vertical="center"/>
    </xf>
    <xf numFmtId="0" fontId="18" fillId="0" borderId="12" xfId="1" applyFont="1" applyBorder="1" applyAlignment="1">
      <alignment horizontal="left" vertical="center"/>
    </xf>
    <xf numFmtId="0" fontId="6" fillId="0" borderId="1" xfId="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left" vertical="center" wrapText="1"/>
    </xf>
    <xf numFmtId="3" fontId="6" fillId="3" borderId="1" xfId="1" applyNumberFormat="1" applyFont="1" applyFill="1" applyBorder="1" applyAlignment="1">
      <alignment horizontal="left" vertical="center" wrapText="1"/>
    </xf>
    <xf numFmtId="3" fontId="6" fillId="0" borderId="1" xfId="1" quotePrefix="1" applyNumberFormat="1" applyFont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164" fontId="18" fillId="0" borderId="1" xfId="1" applyNumberFormat="1" applyFont="1" applyBorder="1" applyAlignment="1">
      <alignment horizontal="right" vertical="center"/>
    </xf>
    <xf numFmtId="0" fontId="18" fillId="0" borderId="1" xfId="1" applyFont="1" applyBorder="1" applyAlignment="1">
      <alignment horizontal="left" vertical="center"/>
    </xf>
    <xf numFmtId="3" fontId="6" fillId="0" borderId="14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/>
    </xf>
    <xf numFmtId="0" fontId="2" fillId="0" borderId="0" xfId="1" applyBorder="1" applyAlignment="1">
      <alignment horizontal="left"/>
    </xf>
    <xf numFmtId="0" fontId="6" fillId="7" borderId="12" xfId="1" applyFont="1" applyFill="1" applyBorder="1" applyAlignment="1">
      <alignment horizontal="right" vertical="center" wrapText="1"/>
    </xf>
    <xf numFmtId="0" fontId="6" fillId="7" borderId="1" xfId="1" applyFont="1" applyFill="1" applyBorder="1" applyAlignment="1">
      <alignment horizontal="right" vertical="center" wrapText="1"/>
    </xf>
    <xf numFmtId="0" fontId="4" fillId="7" borderId="15" xfId="1" applyFont="1" applyFill="1" applyBorder="1" applyAlignment="1">
      <alignment horizontal="right" vertical="center"/>
    </xf>
    <xf numFmtId="0" fontId="4" fillId="7" borderId="16" xfId="1" applyFont="1" applyFill="1" applyBorder="1" applyAlignment="1">
      <alignment horizontal="right" vertical="center" wrapText="1"/>
    </xf>
    <xf numFmtId="0" fontId="6" fillId="7" borderId="7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horizontal="right" vertical="center"/>
    </xf>
    <xf numFmtId="0" fontId="4" fillId="7" borderId="1" xfId="1" applyFont="1" applyFill="1" applyBorder="1" applyAlignment="1">
      <alignment horizontal="right" vertical="center" wrapText="1"/>
    </xf>
    <xf numFmtId="0" fontId="4" fillId="7" borderId="6" xfId="1" applyFont="1" applyFill="1" applyBorder="1" applyAlignment="1">
      <alignment horizontal="right" vertical="center" wrapText="1"/>
    </xf>
    <xf numFmtId="0" fontId="6" fillId="7" borderId="16" xfId="1" applyFont="1" applyFill="1" applyBorder="1" applyAlignment="1">
      <alignment horizontal="right" vertical="center"/>
    </xf>
    <xf numFmtId="0" fontId="6" fillId="7" borderId="15" xfId="1" applyFont="1" applyFill="1" applyBorder="1" applyAlignment="1">
      <alignment horizontal="right" vertical="center"/>
    </xf>
    <xf numFmtId="0" fontId="4" fillId="7" borderId="1" xfId="1" applyFont="1" applyFill="1" applyBorder="1" applyAlignment="1">
      <alignment horizontal="right" vertical="top" wrapText="1"/>
    </xf>
    <xf numFmtId="0" fontId="4" fillId="7" borderId="6" xfId="1" applyFont="1" applyFill="1" applyBorder="1" applyAlignment="1">
      <alignment horizontal="right" vertical="top" wrapText="1"/>
    </xf>
    <xf numFmtId="0" fontId="4" fillId="7" borderId="0" xfId="1" applyFont="1" applyFill="1" applyBorder="1" applyAlignment="1">
      <alignment horizontal="right" vertical="center"/>
    </xf>
    <xf numFmtId="0" fontId="4" fillId="7" borderId="20" xfId="1" applyFont="1" applyFill="1" applyBorder="1" applyAlignment="1">
      <alignment horizontal="right" vertical="center"/>
    </xf>
    <xf numFmtId="0" fontId="4" fillId="7" borderId="0" xfId="1" applyFont="1" applyFill="1" applyBorder="1" applyAlignment="1">
      <alignment horizontal="right" vertical="center" wrapText="1"/>
    </xf>
    <xf numFmtId="0" fontId="4" fillId="7" borderId="5" xfId="1" applyFont="1" applyFill="1" applyBorder="1" applyAlignment="1">
      <alignment horizontal="right" vertical="center" wrapText="1"/>
    </xf>
    <xf numFmtId="0" fontId="4" fillId="7" borderId="2" xfId="1" applyFont="1" applyFill="1" applyBorder="1" applyAlignment="1">
      <alignment horizontal="right" vertical="center" wrapText="1"/>
    </xf>
    <xf numFmtId="0" fontId="4" fillId="7" borderId="8" xfId="1" applyFont="1" applyFill="1" applyBorder="1" applyAlignment="1">
      <alignment horizontal="right" vertical="center" wrapText="1"/>
    </xf>
    <xf numFmtId="0" fontId="6" fillId="7" borderId="4" xfId="1" applyFont="1" applyFill="1" applyBorder="1" applyAlignment="1">
      <alignment horizontal="right" vertical="center" wrapText="1"/>
    </xf>
    <xf numFmtId="0" fontId="6" fillId="7" borderId="4" xfId="1" applyFont="1" applyFill="1" applyBorder="1" applyAlignment="1">
      <alignment horizontal="right" wrapText="1"/>
    </xf>
    <xf numFmtId="0" fontId="16" fillId="7" borderId="16" xfId="1" applyFont="1" applyFill="1" applyBorder="1" applyAlignment="1">
      <alignment horizontal="right"/>
    </xf>
    <xf numFmtId="0" fontId="16" fillId="7" borderId="1" xfId="1" applyFont="1" applyFill="1" applyBorder="1" applyAlignment="1">
      <alignment horizontal="right"/>
    </xf>
    <xf numFmtId="0" fontId="4" fillId="7" borderId="0" xfId="1" applyFont="1" applyFill="1" applyBorder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3" fontId="6" fillId="0" borderId="13" xfId="1" applyNumberFormat="1" applyFont="1" applyBorder="1" applyAlignment="1">
      <alignment horizontal="left" vertical="center" wrapText="1"/>
    </xf>
    <xf numFmtId="0" fontId="2" fillId="2" borderId="0" xfId="1" applyFill="1" applyAlignment="1">
      <alignment horizontal="center"/>
    </xf>
    <xf numFmtId="3" fontId="4" fillId="0" borderId="9" xfId="1" applyNumberFormat="1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/>
    </xf>
    <xf numFmtId="3" fontId="4" fillId="0" borderId="14" xfId="1" applyNumberFormat="1" applyFont="1" applyBorder="1" applyAlignment="1">
      <alignment horizontal="center" vertical="center" wrapText="1"/>
    </xf>
    <xf numFmtId="3" fontId="4" fillId="7" borderId="12" xfId="1" applyNumberFormat="1" applyFont="1" applyFill="1" applyBorder="1" applyAlignment="1">
      <alignment horizontal="center" vertical="center" wrapText="1"/>
    </xf>
    <xf numFmtId="0" fontId="6" fillId="7" borderId="41" xfId="1" applyFont="1" applyFill="1" applyBorder="1" applyAlignment="1">
      <alignment vertical="center" wrapText="1"/>
    </xf>
    <xf numFmtId="3" fontId="6" fillId="3" borderId="10" xfId="1" applyNumberFormat="1" applyFont="1" applyFill="1" applyBorder="1" applyAlignment="1">
      <alignment horizontal="right" vertical="center"/>
    </xf>
    <xf numFmtId="0" fontId="4" fillId="0" borderId="11" xfId="1" applyFont="1" applyBorder="1" applyAlignment="1">
      <alignment vertical="center"/>
    </xf>
    <xf numFmtId="0" fontId="16" fillId="3" borderId="2" xfId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7" borderId="2" xfId="1" applyFont="1" applyFill="1" applyBorder="1" applyAlignment="1">
      <alignment horizontal="right" vertical="center"/>
    </xf>
    <xf numFmtId="0" fontId="6" fillId="7" borderId="1" xfId="1" applyFont="1" applyFill="1" applyBorder="1" applyAlignment="1">
      <alignment horizontal="right" vertical="center"/>
    </xf>
    <xf numFmtId="0" fontId="6" fillId="7" borderId="2" xfId="1" applyFont="1" applyFill="1" applyBorder="1" applyAlignment="1">
      <alignment horizontal="left" vertical="center"/>
    </xf>
    <xf numFmtId="0" fontId="6" fillId="7" borderId="1" xfId="1" applyFont="1" applyFill="1" applyBorder="1" applyAlignment="1">
      <alignment horizontal="left" vertical="center"/>
    </xf>
    <xf numFmtId="0" fontId="4" fillId="7" borderId="12" xfId="1" applyFont="1" applyFill="1" applyBorder="1" applyAlignment="1">
      <alignment horizontal="right" vertical="center" wrapText="1"/>
    </xf>
    <xf numFmtId="0" fontId="4" fillId="7" borderId="12" xfId="1" applyFont="1" applyFill="1" applyBorder="1" applyAlignment="1">
      <alignment vertical="center" wrapText="1"/>
    </xf>
    <xf numFmtId="0" fontId="2" fillId="0" borderId="0" xfId="1" applyBorder="1" applyAlignment="1">
      <alignment horizontal="center"/>
    </xf>
    <xf numFmtId="0" fontId="4" fillId="3" borderId="0" xfId="1" applyFont="1" applyFill="1" applyBorder="1" applyAlignment="1">
      <alignment horizontal="right" vertical="center" wrapText="1"/>
    </xf>
    <xf numFmtId="3" fontId="4" fillId="3" borderId="0" xfId="1" applyNumberFormat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righ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3" borderId="14" xfId="1" applyFont="1" applyFill="1" applyBorder="1" applyAlignment="1">
      <alignment horizontal="right" vertical="center" wrapText="1"/>
    </xf>
    <xf numFmtId="0" fontId="4" fillId="3" borderId="14" xfId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right" vertical="center"/>
    </xf>
    <xf numFmtId="0" fontId="5" fillId="3" borderId="0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vertical="center" wrapText="1"/>
    </xf>
    <xf numFmtId="0" fontId="14" fillId="7" borderId="2" xfId="1" applyFont="1" applyFill="1" applyBorder="1" applyAlignment="1">
      <alignment horizontal="center" vertical="center" wrapText="1"/>
    </xf>
    <xf numFmtId="0" fontId="14" fillId="7" borderId="3" xfId="1" applyFont="1" applyFill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4" fillId="7" borderId="6" xfId="1" applyFont="1" applyFill="1" applyBorder="1" applyAlignment="1">
      <alignment horizontal="center" vertical="center" wrapText="1"/>
    </xf>
    <xf numFmtId="0" fontId="14" fillId="7" borderId="5" xfId="1" applyFont="1" applyFill="1" applyBorder="1" applyAlignment="1">
      <alignment horizontal="center" vertical="center" wrapText="1"/>
    </xf>
    <xf numFmtId="0" fontId="14" fillId="7" borderId="8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right" vertical="center"/>
    </xf>
    <xf numFmtId="0" fontId="12" fillId="3" borderId="0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4" fillId="7" borderId="35" xfId="1" applyFont="1" applyFill="1" applyBorder="1" applyAlignment="1">
      <alignment horizontal="center"/>
    </xf>
    <xf numFmtId="0" fontId="4" fillId="7" borderId="36" xfId="1" applyFont="1" applyFill="1" applyBorder="1" applyAlignment="1">
      <alignment horizontal="center"/>
    </xf>
    <xf numFmtId="0" fontId="4" fillId="7" borderId="37" xfId="1" applyFont="1" applyFill="1" applyBorder="1" applyAlignment="1">
      <alignment horizontal="center"/>
    </xf>
    <xf numFmtId="0" fontId="5" fillId="7" borderId="38" xfId="1" applyFont="1" applyFill="1" applyBorder="1" applyAlignment="1">
      <alignment horizontal="right" vertical="center"/>
    </xf>
    <xf numFmtId="0" fontId="5" fillId="7" borderId="39" xfId="1" applyFont="1" applyFill="1" applyBorder="1" applyAlignment="1">
      <alignment horizontal="right" vertical="center"/>
    </xf>
    <xf numFmtId="0" fontId="5" fillId="7" borderId="2" xfId="1" applyFont="1" applyFill="1" applyBorder="1" applyAlignment="1">
      <alignment horizontal="right" vertical="center"/>
    </xf>
    <xf numFmtId="0" fontId="5" fillId="7" borderId="0" xfId="1" applyFont="1" applyFill="1" applyBorder="1" applyAlignment="1">
      <alignment horizontal="right" vertical="center"/>
    </xf>
    <xf numFmtId="0" fontId="5" fillId="7" borderId="2" xfId="1" applyFont="1" applyFill="1" applyBorder="1" applyAlignment="1">
      <alignment horizontal="right" vertical="center" wrapText="1"/>
    </xf>
    <xf numFmtId="0" fontId="5" fillId="7" borderId="0" xfId="1" applyFont="1" applyFill="1" applyBorder="1" applyAlignment="1">
      <alignment horizontal="right" vertical="center" wrapText="1"/>
    </xf>
    <xf numFmtId="0" fontId="5" fillId="7" borderId="5" xfId="1" applyFont="1" applyFill="1" applyBorder="1" applyAlignment="1">
      <alignment horizontal="center" vertical="center"/>
    </xf>
    <xf numFmtId="0" fontId="5" fillId="7" borderId="22" xfId="1" applyFont="1" applyFill="1" applyBorder="1" applyAlignment="1">
      <alignment horizontal="center" vertical="center"/>
    </xf>
    <xf numFmtId="0" fontId="5" fillId="7" borderId="8" xfId="1" applyFont="1" applyFill="1" applyBorder="1" applyAlignment="1">
      <alignment horizontal="center" vertical="center"/>
    </xf>
    <xf numFmtId="0" fontId="5" fillId="7" borderId="20" xfId="1" applyFont="1" applyFill="1" applyBorder="1" applyAlignment="1">
      <alignment horizontal="right" vertical="center" wrapText="1"/>
    </xf>
    <xf numFmtId="0" fontId="5" fillId="7" borderId="6" xfId="1" applyFont="1" applyFill="1" applyBorder="1" applyAlignment="1">
      <alignment horizontal="right" vertical="center" wrapText="1"/>
    </xf>
    <xf numFmtId="0" fontId="5" fillId="7" borderId="40" xfId="1" applyFont="1" applyFill="1" applyBorder="1" applyAlignment="1">
      <alignment horizontal="right" vertical="center"/>
    </xf>
    <xf numFmtId="0" fontId="5" fillId="7" borderId="1" xfId="1" applyFont="1" applyFill="1" applyBorder="1" applyAlignment="1">
      <alignment horizontal="right" vertical="center"/>
    </xf>
    <xf numFmtId="0" fontId="5" fillId="7" borderId="1" xfId="1" applyFont="1" applyFill="1" applyBorder="1" applyAlignment="1">
      <alignment horizontal="right" vertical="center" wrapText="1"/>
    </xf>
    <xf numFmtId="0" fontId="5" fillId="7" borderId="3" xfId="1" applyFont="1" applyFill="1" applyBorder="1" applyAlignment="1">
      <alignment horizontal="right" vertical="center"/>
    </xf>
    <xf numFmtId="0" fontId="5" fillId="7" borderId="20" xfId="1" applyFont="1" applyFill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4" fillId="7" borderId="19" xfId="1" applyFont="1" applyFill="1" applyBorder="1" applyAlignment="1">
      <alignment horizontal="center" vertical="center" wrapText="1"/>
    </xf>
    <xf numFmtId="0" fontId="14" fillId="7" borderId="21" xfId="1" applyFont="1" applyFill="1" applyBorder="1" applyAlignment="1">
      <alignment horizontal="center" vertical="center" wrapText="1"/>
    </xf>
    <xf numFmtId="0" fontId="14" fillId="7" borderId="23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right" vertical="center" wrapText="1"/>
    </xf>
    <xf numFmtId="0" fontId="4" fillId="7" borderId="0" xfId="1" applyFont="1" applyFill="1" applyBorder="1" applyAlignment="1">
      <alignment horizontal="right" vertical="center" wrapText="1"/>
    </xf>
    <xf numFmtId="0" fontId="4" fillId="7" borderId="3" xfId="1" applyFont="1" applyFill="1" applyBorder="1" applyAlignment="1">
      <alignment horizontal="right" vertical="center" wrapText="1"/>
    </xf>
    <xf numFmtId="0" fontId="4" fillId="7" borderId="20" xfId="1" applyFont="1" applyFill="1" applyBorder="1" applyAlignment="1">
      <alignment horizontal="right" vertical="center" wrapText="1"/>
    </xf>
    <xf numFmtId="0" fontId="4" fillId="7" borderId="25" xfId="1" applyFont="1" applyFill="1" applyBorder="1" applyAlignment="1">
      <alignment horizontal="center" vertical="center" wrapText="1"/>
    </xf>
    <xf numFmtId="0" fontId="4" fillId="7" borderId="26" xfId="1" applyFont="1" applyFill="1" applyBorder="1" applyAlignment="1">
      <alignment horizontal="center" vertical="center" wrapText="1"/>
    </xf>
    <xf numFmtId="0" fontId="4" fillId="7" borderId="27" xfId="1" applyFont="1" applyFill="1" applyBorder="1" applyAlignment="1">
      <alignment horizontal="center" vertical="center" wrapText="1"/>
    </xf>
    <xf numFmtId="0" fontId="4" fillId="7" borderId="0" xfId="1" applyFont="1" applyFill="1" applyBorder="1" applyAlignment="1">
      <alignment horizontal="right" vertical="top" wrapText="1"/>
    </xf>
    <xf numFmtId="0" fontId="4" fillId="7" borderId="1" xfId="1" applyFont="1" applyFill="1" applyBorder="1" applyAlignment="1">
      <alignment horizontal="right" vertical="top" wrapText="1"/>
    </xf>
    <xf numFmtId="0" fontId="4" fillId="7" borderId="0" xfId="1" applyFont="1" applyFill="1" applyBorder="1" applyAlignment="1">
      <alignment horizontal="right" vertical="top"/>
    </xf>
    <xf numFmtId="0" fontId="4" fillId="7" borderId="1" xfId="1" applyFont="1" applyFill="1" applyBorder="1" applyAlignment="1">
      <alignment horizontal="right" vertical="top"/>
    </xf>
    <xf numFmtId="0" fontId="4" fillId="7" borderId="20" xfId="1" applyFont="1" applyFill="1" applyBorder="1" applyAlignment="1">
      <alignment horizontal="right" vertical="top" wrapText="1"/>
    </xf>
    <xf numFmtId="0" fontId="4" fillId="7" borderId="6" xfId="1" applyFont="1" applyFill="1" applyBorder="1" applyAlignment="1">
      <alignment horizontal="right" vertical="top" wrapText="1"/>
    </xf>
    <xf numFmtId="0" fontId="20" fillId="3" borderId="2" xfId="1" applyFont="1" applyFill="1" applyBorder="1" applyAlignment="1">
      <alignment horizontal="right" vertical="center" wrapText="1" readingOrder="2"/>
    </xf>
    <xf numFmtId="0" fontId="20" fillId="0" borderId="0" xfId="1" applyFont="1" applyBorder="1" applyAlignment="1">
      <alignment horizontal="right" vertical="center"/>
    </xf>
    <xf numFmtId="0" fontId="11" fillId="3" borderId="0" xfId="1" applyFont="1" applyFill="1" applyBorder="1" applyAlignment="1">
      <alignment horizontal="center" vertical="center" wrapText="1"/>
    </xf>
    <xf numFmtId="0" fontId="4" fillId="7" borderId="19" xfId="1" applyFont="1" applyFill="1" applyBorder="1" applyAlignment="1">
      <alignment horizontal="left" vertical="top" wrapText="1"/>
    </xf>
    <xf numFmtId="0" fontId="4" fillId="7" borderId="21" xfId="1" applyFont="1" applyFill="1" applyBorder="1" applyAlignment="1">
      <alignment horizontal="left" vertical="top" wrapText="1"/>
    </xf>
    <xf numFmtId="0" fontId="4" fillId="7" borderId="23" xfId="1" applyFont="1" applyFill="1" applyBorder="1" applyAlignment="1">
      <alignment horizontal="left" vertical="top" wrapText="1"/>
    </xf>
    <xf numFmtId="0" fontId="14" fillId="7" borderId="0" xfId="1" applyFont="1" applyFill="1" applyAlignment="1">
      <alignment horizontal="right"/>
    </xf>
    <xf numFmtId="0" fontId="6" fillId="3" borderId="0" xfId="1" applyFont="1" applyFill="1" applyBorder="1" applyAlignment="1">
      <alignment horizontal="righ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6" fillId="3" borderId="11" xfId="1" applyFont="1" applyFill="1" applyBorder="1" applyAlignment="1">
      <alignment horizontal="right" vertical="center" wrapText="1"/>
    </xf>
    <xf numFmtId="0" fontId="6" fillId="3" borderId="11" xfId="1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6" fillId="7" borderId="31" xfId="1" applyFont="1" applyFill="1" applyBorder="1" applyAlignment="1">
      <alignment horizontal="center" vertical="center" wrapText="1"/>
    </xf>
    <xf numFmtId="0" fontId="16" fillId="7" borderId="32" xfId="1" applyFont="1" applyFill="1" applyBorder="1"/>
    <xf numFmtId="0" fontId="16" fillId="7" borderId="33" xfId="1" applyFont="1" applyFill="1" applyBorder="1" applyAlignment="1">
      <alignment horizontal="center" vertical="center" wrapText="1"/>
    </xf>
    <xf numFmtId="0" fontId="16" fillId="7" borderId="34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right" vertical="center" wrapText="1"/>
    </xf>
    <xf numFmtId="0" fontId="6" fillId="3" borderId="13" xfId="1" applyFont="1" applyFill="1" applyBorder="1" applyAlignment="1">
      <alignment horizontal="left" vertical="center" wrapText="1"/>
    </xf>
    <xf numFmtId="0" fontId="6" fillId="7" borderId="12" xfId="1" applyFont="1" applyFill="1" applyBorder="1" applyAlignment="1">
      <alignment horizontal="right" vertical="center" wrapText="1"/>
    </xf>
    <xf numFmtId="0" fontId="6" fillId="7" borderId="12" xfId="1" applyFont="1" applyFill="1" applyBorder="1" applyAlignment="1">
      <alignment horizontal="left" vertical="center" wrapText="1"/>
    </xf>
    <xf numFmtId="0" fontId="6" fillId="7" borderId="12" xfId="1" applyFont="1" applyFill="1" applyBorder="1" applyAlignment="1">
      <alignment horizontal="right" vertical="center"/>
    </xf>
    <xf numFmtId="0" fontId="6" fillId="7" borderId="12" xfId="1" applyFont="1" applyFill="1" applyBorder="1" applyAlignment="1">
      <alignment vertical="center"/>
    </xf>
    <xf numFmtId="0" fontId="20" fillId="0" borderId="2" xfId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4" fillId="7" borderId="1" xfId="1" applyFont="1" applyFill="1" applyBorder="1" applyAlignment="1">
      <alignment horizontal="right" vertical="center" wrapText="1"/>
    </xf>
    <xf numFmtId="0" fontId="4" fillId="7" borderId="2" xfId="1" applyFont="1" applyFill="1" applyBorder="1" applyAlignment="1">
      <alignment horizontal="right" vertical="center"/>
    </xf>
    <xf numFmtId="0" fontId="4" fillId="7" borderId="0" xfId="1" applyFont="1" applyFill="1" applyBorder="1" applyAlignment="1">
      <alignment horizontal="right" vertical="center"/>
    </xf>
    <xf numFmtId="0" fontId="4" fillId="7" borderId="6" xfId="1" applyFont="1" applyFill="1" applyBorder="1" applyAlignment="1">
      <alignment horizontal="right" vertical="center" wrapText="1"/>
    </xf>
    <xf numFmtId="0" fontId="4" fillId="7" borderId="5" xfId="1" applyFont="1" applyFill="1" applyBorder="1" applyAlignment="1">
      <alignment horizontal="right" vertical="center"/>
    </xf>
    <xf numFmtId="0" fontId="4" fillId="7" borderId="22" xfId="1" applyFont="1" applyFill="1" applyBorder="1" applyAlignment="1">
      <alignment horizontal="right" vertical="center"/>
    </xf>
    <xf numFmtId="0" fontId="4" fillId="7" borderId="22" xfId="1" applyFont="1" applyFill="1" applyBorder="1" applyAlignment="1">
      <alignment horizontal="right" vertical="center" wrapText="1"/>
    </xf>
    <xf numFmtId="0" fontId="4" fillId="7" borderId="8" xfId="1" applyFont="1" applyFill="1" applyBorder="1" applyAlignment="1">
      <alignment horizontal="right" vertical="center" wrapText="1"/>
    </xf>
    <xf numFmtId="0" fontId="19" fillId="0" borderId="2" xfId="1" applyFont="1" applyBorder="1" applyAlignment="1">
      <alignment horizontal="right" vertical="center"/>
    </xf>
    <xf numFmtId="0" fontId="4" fillId="3" borderId="0" xfId="1" applyFont="1" applyFill="1" applyBorder="1" applyAlignment="1">
      <alignment horizontal="center" wrapText="1"/>
    </xf>
    <xf numFmtId="0" fontId="4" fillId="7" borderId="28" xfId="1" applyFont="1" applyFill="1" applyBorder="1" applyAlignment="1">
      <alignment horizontal="center"/>
    </xf>
    <xf numFmtId="0" fontId="4" fillId="7" borderId="29" xfId="1" applyFont="1" applyFill="1" applyBorder="1" applyAlignment="1">
      <alignment horizontal="center"/>
    </xf>
    <xf numFmtId="0" fontId="4" fillId="7" borderId="30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 vertical="center"/>
    </xf>
    <xf numFmtId="0" fontId="4" fillId="7" borderId="22" xfId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right" vertical="center"/>
    </xf>
    <xf numFmtId="0" fontId="4" fillId="7" borderId="20" xfId="1" applyFont="1" applyFill="1" applyBorder="1" applyAlignment="1">
      <alignment horizontal="right" vertical="center"/>
    </xf>
    <xf numFmtId="0" fontId="4" fillId="7" borderId="38" xfId="1" applyFont="1" applyFill="1" applyBorder="1" applyAlignment="1">
      <alignment horizontal="right" vertical="center"/>
    </xf>
    <xf numFmtId="0" fontId="4" fillId="7" borderId="39" xfId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6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4" fillId="7" borderId="19" xfId="1" applyFont="1" applyFill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center" vertical="center" wrapText="1"/>
    </xf>
    <xf numFmtId="0" fontId="4" fillId="7" borderId="23" xfId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4" fillId="7" borderId="22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right" vertical="center"/>
    </xf>
    <xf numFmtId="0" fontId="21" fillId="3" borderId="0" xfId="1" applyFont="1" applyFill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6" fillId="7" borderId="15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/>
    </xf>
    <xf numFmtId="0" fontId="6" fillId="7" borderId="16" xfId="1" applyFont="1" applyFill="1" applyBorder="1" applyAlignment="1">
      <alignment horizontal="center" vertical="center"/>
    </xf>
    <xf numFmtId="0" fontId="6" fillId="7" borderId="18" xfId="1" applyFont="1" applyFill="1" applyBorder="1" applyAlignment="1">
      <alignment horizontal="center" vertical="center"/>
    </xf>
    <xf numFmtId="0" fontId="6" fillId="7" borderId="18" xfId="1" applyFont="1" applyFill="1" applyBorder="1" applyAlignment="1">
      <alignment horizontal="right" vertical="center"/>
    </xf>
    <xf numFmtId="0" fontId="6" fillId="7" borderId="15" xfId="1" applyFont="1" applyFill="1" applyBorder="1" applyAlignment="1">
      <alignment horizontal="right" vertical="center"/>
    </xf>
    <xf numFmtId="0" fontId="4" fillId="7" borderId="15" xfId="1" applyFont="1" applyFill="1" applyBorder="1" applyAlignment="1">
      <alignment horizontal="center" vertical="center"/>
    </xf>
    <xf numFmtId="0" fontId="4" fillId="7" borderId="16" xfId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20" fillId="0" borderId="0" xfId="1" applyFont="1" applyAlignment="1">
      <alignment horizontal="right" vertical="center"/>
    </xf>
    <xf numFmtId="0" fontId="20" fillId="3" borderId="2" xfId="1" applyFont="1" applyFill="1" applyBorder="1" applyAlignment="1">
      <alignment vertical="center" wrapText="1"/>
    </xf>
    <xf numFmtId="0" fontId="20" fillId="3" borderId="2" xfId="1" applyFont="1" applyFill="1" applyBorder="1" applyAlignment="1">
      <alignment horizontal="left" vertical="center" wrapText="1"/>
    </xf>
    <xf numFmtId="0" fontId="20" fillId="3" borderId="0" xfId="1" applyFont="1" applyFill="1" applyAlignment="1">
      <alignment horizontal="left" vertical="center" wrapText="1"/>
    </xf>
    <xf numFmtId="0" fontId="20" fillId="3" borderId="0" xfId="1" applyFont="1" applyFill="1" applyBorder="1" applyAlignment="1">
      <alignment horizontal="right" vertical="center" wrapText="1" readingOrder="2"/>
    </xf>
    <xf numFmtId="3" fontId="6" fillId="0" borderId="13" xfId="1" applyNumberFormat="1" applyFont="1" applyBorder="1" applyAlignment="1">
      <alignment horizontal="right" vertical="center" wrapText="1" readingOrder="2"/>
    </xf>
    <xf numFmtId="3" fontId="6" fillId="0" borderId="13" xfId="1" applyNumberFormat="1" applyFont="1" applyBorder="1" applyAlignment="1">
      <alignment horizontal="left" vertical="center" wrapText="1"/>
    </xf>
    <xf numFmtId="0" fontId="20" fillId="3" borderId="0" xfId="1" applyFont="1" applyFill="1" applyBorder="1" applyAlignment="1">
      <alignment horizontal="left" vertical="center" wrapText="1" readingOrder="1"/>
    </xf>
    <xf numFmtId="0" fontId="20" fillId="0" borderId="2" xfId="1" applyFont="1" applyBorder="1" applyAlignment="1">
      <alignment horizontal="center" vertical="center" wrapText="1" readingOrder="2"/>
    </xf>
    <xf numFmtId="0" fontId="20" fillId="0" borderId="2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right" vertical="center" wrapText="1" readingOrder="2"/>
    </xf>
    <xf numFmtId="0" fontId="6" fillId="0" borderId="11" xfId="1" applyFont="1" applyBorder="1" applyAlignment="1">
      <alignment horizontal="left" vertical="center" wrapText="1"/>
    </xf>
    <xf numFmtId="0" fontId="6" fillId="0" borderId="11" xfId="1" applyFont="1" applyFill="1" applyBorder="1" applyAlignment="1">
      <alignment horizontal="right" vertical="center" wrapText="1" readingOrder="2"/>
    </xf>
    <xf numFmtId="0" fontId="6" fillId="0" borderId="11" xfId="1" applyFont="1" applyFill="1" applyBorder="1" applyAlignment="1">
      <alignment horizontal="left" vertical="center" wrapText="1"/>
    </xf>
    <xf numFmtId="0" fontId="6" fillId="0" borderId="9" xfId="1" applyFont="1" applyBorder="1" applyAlignment="1">
      <alignment horizontal="right" vertical="center" wrapText="1" readingOrder="2"/>
    </xf>
    <xf numFmtId="0" fontId="6" fillId="0" borderId="9" xfId="1" applyFont="1" applyBorder="1" applyAlignment="1">
      <alignment horizontal="left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5" xfId="1" applyFont="1" applyFill="1" applyBorder="1" applyAlignment="1">
      <alignment horizontal="center" vertical="center" wrapText="1"/>
    </xf>
    <xf numFmtId="0" fontId="6" fillId="7" borderId="8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6" fillId="7" borderId="5" xfId="1" applyFont="1" applyFill="1" applyBorder="1" applyAlignment="1">
      <alignment horizontal="center" vertical="center" readingOrder="2"/>
    </xf>
    <xf numFmtId="0" fontId="6" fillId="7" borderId="2" xfId="1" applyFont="1" applyFill="1" applyBorder="1" applyAlignment="1">
      <alignment horizontal="center" vertical="center" readingOrder="2"/>
    </xf>
    <xf numFmtId="0" fontId="6" fillId="7" borderId="3" xfId="1" applyFont="1" applyFill="1" applyBorder="1" applyAlignment="1">
      <alignment horizontal="center" vertical="center" readingOrder="2"/>
    </xf>
  </cellXfs>
  <cellStyles count="21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  <cellStyle name="Normal 2 3" xfId="6"/>
    <cellStyle name="Normal 2 3 2" xfId="7"/>
    <cellStyle name="Normal 2 4" xfId="8"/>
    <cellStyle name="Normal 2 4 2" xfId="9"/>
    <cellStyle name="Normal 2 5" xfId="10"/>
    <cellStyle name="Normal 3" xfId="11"/>
    <cellStyle name="Normal 3 2" xfId="12"/>
    <cellStyle name="Normal 3 3" xfId="13"/>
    <cellStyle name="Normal 4" xfId="14"/>
    <cellStyle name="Normal 4 2" xfId="15"/>
    <cellStyle name="Normal 4 2 2" xfId="16"/>
    <cellStyle name="Normal 4 3" xfId="17"/>
    <cellStyle name="Normal 5 2" xfId="18"/>
    <cellStyle name="Normal 6" xfId="19"/>
    <cellStyle name="Normal 6 2" xfId="20"/>
  </cellStyles>
  <dxfs count="0"/>
  <tableStyles count="0" defaultTableStyle="TableStyleMedium2" defaultPivotStyle="PivotStyleMedium9"/>
  <colors>
    <mruColors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39142</xdr:rowOff>
    </xdr:from>
    <xdr:to>
      <xdr:col>1</xdr:col>
      <xdr:colOff>1093904</xdr:colOff>
      <xdr:row>4</xdr:row>
      <xdr:rowOff>390621</xdr:rowOff>
    </xdr:to>
    <xdr:cxnSp macro="">
      <xdr:nvCxnSpPr>
        <xdr:cNvPr id="2" name="Straight Connector 3"/>
        <xdr:cNvCxnSpPr/>
      </xdr:nvCxnSpPr>
      <xdr:spPr>
        <a:xfrm rot="10800000" flipV="1">
          <a:off x="10050442877" y="1578800"/>
          <a:ext cx="1994211" cy="7168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242888</xdr:colOff>
      <xdr:row>3</xdr:row>
      <xdr:rowOff>71436</xdr:rowOff>
    </xdr:from>
    <xdr:to>
      <xdr:col>1</xdr:col>
      <xdr:colOff>1085850</xdr:colOff>
      <xdr:row>3</xdr:row>
      <xdr:rowOff>342899</xdr:rowOff>
    </xdr:to>
    <xdr:sp macro="" textlink="">
      <xdr:nvSpPr>
        <xdr:cNvPr id="3" name="TextBox 4"/>
        <xdr:cNvSpPr txBox="1"/>
      </xdr:nvSpPr>
      <xdr:spPr>
        <a:xfrm>
          <a:off x="9990658200" y="1604961"/>
          <a:ext cx="842962" cy="271463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نوع الوقود</a:t>
          </a:r>
          <a:endParaRPr lang="en-US" sz="1200" b="1"/>
        </a:p>
      </xdr:txBody>
    </xdr:sp>
    <xdr:clientData/>
  </xdr:twoCellAnchor>
  <xdr:twoCellAnchor>
    <xdr:from>
      <xdr:col>0</xdr:col>
      <xdr:colOff>107156</xdr:colOff>
      <xdr:row>4</xdr:row>
      <xdr:rowOff>71437</xdr:rowOff>
    </xdr:from>
    <xdr:to>
      <xdr:col>0</xdr:col>
      <xdr:colOff>678656</xdr:colOff>
      <xdr:row>4</xdr:row>
      <xdr:rowOff>345281</xdr:rowOff>
    </xdr:to>
    <xdr:sp macro="" textlink="">
      <xdr:nvSpPr>
        <xdr:cNvPr id="4" name="TextBox 5"/>
        <xdr:cNvSpPr txBox="1"/>
      </xdr:nvSpPr>
      <xdr:spPr>
        <a:xfrm>
          <a:off x="9991960744" y="1976437"/>
          <a:ext cx="571500" cy="273844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7</xdr:col>
      <xdr:colOff>23813</xdr:colOff>
      <xdr:row>3</xdr:row>
      <xdr:rowOff>23812</xdr:rowOff>
    </xdr:from>
    <xdr:to>
      <xdr:col>8</xdr:col>
      <xdr:colOff>1250156</xdr:colOff>
      <xdr:row>4</xdr:row>
      <xdr:rowOff>428625</xdr:rowOff>
    </xdr:to>
    <xdr:cxnSp macro="">
      <xdr:nvCxnSpPr>
        <xdr:cNvPr id="5" name="Straight Connector 7"/>
        <xdr:cNvCxnSpPr/>
      </xdr:nvCxnSpPr>
      <xdr:spPr>
        <a:xfrm>
          <a:off x="9983626369" y="1557337"/>
          <a:ext cx="2940843" cy="7762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3</xdr:row>
      <xdr:rowOff>78581</xdr:rowOff>
    </xdr:from>
    <xdr:to>
      <xdr:col>7</xdr:col>
      <xdr:colOff>1408132</xdr:colOff>
      <xdr:row>3</xdr:row>
      <xdr:rowOff>354806</xdr:rowOff>
    </xdr:to>
    <xdr:sp macro="" textlink="">
      <xdr:nvSpPr>
        <xdr:cNvPr id="6" name="TextBox 8"/>
        <xdr:cNvSpPr txBox="1"/>
      </xdr:nvSpPr>
      <xdr:spPr>
        <a:xfrm>
          <a:off x="9985182893" y="1612106"/>
          <a:ext cx="1322407" cy="2762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200" b="1"/>
            <a:t>Type of fuel</a:t>
          </a:r>
        </a:p>
      </xdr:txBody>
    </xdr:sp>
    <xdr:clientData/>
  </xdr:twoCellAnchor>
  <xdr:twoCellAnchor>
    <xdr:from>
      <xdr:col>8</xdr:col>
      <xdr:colOff>250031</xdr:colOff>
      <xdr:row>4</xdr:row>
      <xdr:rowOff>0</xdr:rowOff>
    </xdr:from>
    <xdr:to>
      <xdr:col>8</xdr:col>
      <xdr:colOff>869156</xdr:colOff>
      <xdr:row>4</xdr:row>
      <xdr:rowOff>309562</xdr:rowOff>
    </xdr:to>
    <xdr:sp macro="" textlink="">
      <xdr:nvSpPr>
        <xdr:cNvPr id="7" name="TextBox 9"/>
        <xdr:cNvSpPr txBox="1"/>
      </xdr:nvSpPr>
      <xdr:spPr>
        <a:xfrm>
          <a:off x="9984007369" y="1905000"/>
          <a:ext cx="619125" cy="30956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200" b="1"/>
            <a:t>Type</a:t>
          </a:r>
          <a:endParaRPr lang="en-US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79379</xdr:colOff>
      <xdr:row>5</xdr:row>
      <xdr:rowOff>68219</xdr:rowOff>
    </xdr:from>
    <xdr:to>
      <xdr:col>0</xdr:col>
      <xdr:colOff>876301</xdr:colOff>
      <xdr:row>5</xdr:row>
      <xdr:rowOff>822753</xdr:rowOff>
    </xdr:to>
    <xdr:sp macro="" textlink="">
      <xdr:nvSpPr>
        <xdr:cNvPr id="2" name="مربع نص 1"/>
        <xdr:cNvSpPr txBox="1"/>
      </xdr:nvSpPr>
      <xdr:spPr>
        <a:xfrm rot="10800000" flipV="1">
          <a:off x="9998316299" y="3516269"/>
          <a:ext cx="796922" cy="754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>
              <a:latin typeface="Arial" pitchFamily="34" charset="0"/>
              <a:cs typeface="Arial" pitchFamily="34" charset="0"/>
            </a:rPr>
            <a:t>سنة الصنع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1200150</xdr:colOff>
      <xdr:row>3</xdr:row>
      <xdr:rowOff>133349</xdr:rowOff>
    </xdr:from>
    <xdr:to>
      <xdr:col>0</xdr:col>
      <xdr:colOff>1943100</xdr:colOff>
      <xdr:row>3</xdr:row>
      <xdr:rowOff>647700</xdr:rowOff>
    </xdr:to>
    <xdr:sp macro="" textlink="">
      <xdr:nvSpPr>
        <xdr:cNvPr id="3" name="مربع نص 2"/>
        <xdr:cNvSpPr txBox="1"/>
      </xdr:nvSpPr>
      <xdr:spPr>
        <a:xfrm>
          <a:off x="9996697050" y="1847849"/>
          <a:ext cx="742950" cy="514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>
              <a:latin typeface="Arial" pitchFamily="34" charset="0"/>
              <a:cs typeface="Arial" pitchFamily="34" charset="0"/>
            </a:rPr>
            <a:t>النوع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819150</xdr:colOff>
      <xdr:row>5</xdr:row>
      <xdr:rowOff>22302</xdr:rowOff>
    </xdr:from>
    <xdr:to>
      <xdr:col>7</xdr:col>
      <xdr:colOff>114300</xdr:colOff>
      <xdr:row>5</xdr:row>
      <xdr:rowOff>810090</xdr:rowOff>
    </xdr:to>
    <xdr:sp macro="" textlink="">
      <xdr:nvSpPr>
        <xdr:cNvPr id="4" name="مربع نص 3"/>
        <xdr:cNvSpPr txBox="1"/>
      </xdr:nvSpPr>
      <xdr:spPr>
        <a:xfrm>
          <a:off x="9983552550" y="2441652"/>
          <a:ext cx="1524000" cy="787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rtl="1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Manufa</a:t>
          </a:r>
          <a:r>
            <a:rPr lang="en-U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cturing year</a:t>
          </a:r>
          <a:endParaRPr lang="en-US" sz="11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r" rtl="1">
            <a:lnSpc>
              <a:spcPts val="1400"/>
            </a:lnSpc>
          </a:pPr>
          <a:endParaRPr lang="en-US" sz="1100"/>
        </a:p>
      </xdr:txBody>
    </xdr:sp>
    <xdr:clientData/>
  </xdr:twoCellAnchor>
  <xdr:twoCellAnchor>
    <xdr:from>
      <xdr:col>6</xdr:col>
      <xdr:colOff>228600</xdr:colOff>
      <xdr:row>3</xdr:row>
      <xdr:rowOff>95250</xdr:rowOff>
    </xdr:from>
    <xdr:to>
      <xdr:col>6</xdr:col>
      <xdr:colOff>1276350</xdr:colOff>
      <xdr:row>3</xdr:row>
      <xdr:rowOff>539750</xdr:rowOff>
    </xdr:to>
    <xdr:sp macro="" textlink="">
      <xdr:nvSpPr>
        <xdr:cNvPr id="5" name="مربع نص 4"/>
        <xdr:cNvSpPr txBox="1"/>
      </xdr:nvSpPr>
      <xdr:spPr>
        <a:xfrm>
          <a:off x="9984619350" y="2266950"/>
          <a:ext cx="1047750" cy="44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100" b="1">
              <a:latin typeface="Arial" pitchFamily="34" charset="0"/>
              <a:cs typeface="Arial" pitchFamily="34" charset="0"/>
            </a:rPr>
            <a:t>Type</a:t>
          </a:r>
        </a:p>
      </xdr:txBody>
    </xdr:sp>
    <xdr:clientData/>
  </xdr:twoCellAnchor>
  <xdr:twoCellAnchor>
    <xdr:from>
      <xdr:col>5</xdr:col>
      <xdr:colOff>2047874</xdr:colOff>
      <xdr:row>3</xdr:row>
      <xdr:rowOff>9524</xdr:rowOff>
    </xdr:from>
    <xdr:to>
      <xdr:col>7</xdr:col>
      <xdr:colOff>19049</xdr:colOff>
      <xdr:row>5</xdr:row>
      <xdr:rowOff>1609724</xdr:rowOff>
    </xdr:to>
    <xdr:cxnSp macro="">
      <xdr:nvCxnSpPr>
        <xdr:cNvPr id="6" name="رابط مستقيم 5"/>
        <xdr:cNvCxnSpPr/>
      </xdr:nvCxnSpPr>
      <xdr:spPr>
        <a:xfrm rot="16200000" flipH="1">
          <a:off x="9978442389" y="1890711"/>
          <a:ext cx="2247900" cy="16097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1483591</xdr:colOff>
      <xdr:row>3</xdr:row>
      <xdr:rowOff>142875</xdr:rowOff>
    </xdr:from>
    <xdr:to>
      <xdr:col>0</xdr:col>
      <xdr:colOff>2089728</xdr:colOff>
      <xdr:row>4</xdr:row>
      <xdr:rowOff>15875</xdr:rowOff>
    </xdr:to>
    <xdr:sp macro="" textlink="">
      <xdr:nvSpPr>
        <xdr:cNvPr id="2" name="مربع نص 1"/>
        <xdr:cNvSpPr txBox="1"/>
      </xdr:nvSpPr>
      <xdr:spPr>
        <a:xfrm>
          <a:off x="9891765897" y="1825625"/>
          <a:ext cx="606137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400" b="1"/>
            <a:t>النوع</a:t>
          </a:r>
          <a:r>
            <a:rPr lang="ar-IQ" sz="1400" baseline="0"/>
            <a:t> </a:t>
          </a:r>
          <a:endParaRPr lang="en-US" sz="1400"/>
        </a:p>
      </xdr:txBody>
    </xdr:sp>
    <xdr:clientData/>
  </xdr:twoCellAnchor>
  <xdr:twoCellAnchor>
    <xdr:from>
      <xdr:col>0</xdr:col>
      <xdr:colOff>127000</xdr:colOff>
      <xdr:row>6</xdr:row>
      <xdr:rowOff>333374</xdr:rowOff>
    </xdr:from>
    <xdr:to>
      <xdr:col>0</xdr:col>
      <xdr:colOff>1047750</xdr:colOff>
      <xdr:row>6</xdr:row>
      <xdr:rowOff>762000</xdr:rowOff>
    </xdr:to>
    <xdr:sp macro="" textlink="">
      <xdr:nvSpPr>
        <xdr:cNvPr id="3" name="مربع نص 2"/>
        <xdr:cNvSpPr txBox="1"/>
      </xdr:nvSpPr>
      <xdr:spPr>
        <a:xfrm rot="10800000" flipV="1">
          <a:off x="9998173425" y="3143249"/>
          <a:ext cx="920750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400" b="1"/>
            <a:t>المحافظة </a:t>
          </a:r>
          <a:endParaRPr lang="en-US" sz="1400" b="1"/>
        </a:p>
      </xdr:txBody>
    </xdr:sp>
    <xdr:clientData/>
  </xdr:twoCellAnchor>
  <xdr:twoCellAnchor>
    <xdr:from>
      <xdr:col>6</xdr:col>
      <xdr:colOff>381000</xdr:colOff>
      <xdr:row>3</xdr:row>
      <xdr:rowOff>111126</xdr:rowOff>
    </xdr:from>
    <xdr:to>
      <xdr:col>6</xdr:col>
      <xdr:colOff>1219200</xdr:colOff>
      <xdr:row>5</xdr:row>
      <xdr:rowOff>19050</xdr:rowOff>
    </xdr:to>
    <xdr:sp macro="" textlink="">
      <xdr:nvSpPr>
        <xdr:cNvPr id="4" name="مربع نص 3"/>
        <xdr:cNvSpPr txBox="1"/>
      </xdr:nvSpPr>
      <xdr:spPr>
        <a:xfrm>
          <a:off x="9880603175" y="1428751"/>
          <a:ext cx="838200" cy="574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400" b="1">
              <a:latin typeface="Arial" pitchFamily="34" charset="0"/>
              <a:cs typeface="Arial" pitchFamily="34" charset="0"/>
            </a:rPr>
            <a:t>Type</a:t>
          </a:r>
          <a:r>
            <a:rPr lang="en-US" sz="1400" b="1" baseline="0">
              <a:latin typeface="Arial" pitchFamily="34" charset="0"/>
              <a:cs typeface="Arial" pitchFamily="34" charset="0"/>
            </a:rPr>
            <a:t>      </a:t>
          </a:r>
          <a:endParaRPr lang="en-US" sz="14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619125</xdr:colOff>
      <xdr:row>6</xdr:row>
      <xdr:rowOff>244475</xdr:rowOff>
    </xdr:from>
    <xdr:to>
      <xdr:col>6</xdr:col>
      <xdr:colOff>1339850</xdr:colOff>
      <xdr:row>6</xdr:row>
      <xdr:rowOff>698500</xdr:rowOff>
    </xdr:to>
    <xdr:sp macro="" textlink="">
      <xdr:nvSpPr>
        <xdr:cNvPr id="5" name="مربع نص 4"/>
        <xdr:cNvSpPr txBox="1"/>
      </xdr:nvSpPr>
      <xdr:spPr>
        <a:xfrm>
          <a:off x="9879545900" y="2689225"/>
          <a:ext cx="720725" cy="454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400" b="1">
              <a:latin typeface="Arial" pitchFamily="34" charset="0"/>
              <a:cs typeface="Arial" pitchFamily="34" charset="0"/>
            </a:rPr>
            <a:t>Gov.</a:t>
          </a:r>
        </a:p>
      </xdr:txBody>
    </xdr:sp>
    <xdr:clientData/>
  </xdr:twoCellAnchor>
  <xdr:twoCellAnchor>
    <xdr:from>
      <xdr:col>6</xdr:col>
      <xdr:colOff>79375</xdr:colOff>
      <xdr:row>3</xdr:row>
      <xdr:rowOff>82551</xdr:rowOff>
    </xdr:from>
    <xdr:to>
      <xdr:col>6</xdr:col>
      <xdr:colOff>2349499</xdr:colOff>
      <xdr:row>6</xdr:row>
      <xdr:rowOff>746125</xdr:rowOff>
    </xdr:to>
    <xdr:cxnSp macro="">
      <xdr:nvCxnSpPr>
        <xdr:cNvPr id="6" name="رابط مستقيم 5"/>
        <xdr:cNvCxnSpPr/>
      </xdr:nvCxnSpPr>
      <xdr:spPr>
        <a:xfrm>
          <a:off x="9879472876" y="1400176"/>
          <a:ext cx="2270124" cy="142557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0</xdr:col>
      <xdr:colOff>1971674</xdr:colOff>
      <xdr:row>8</xdr:row>
      <xdr:rowOff>1390650</xdr:rowOff>
    </xdr:to>
    <xdr:cxnSp macro="">
      <xdr:nvCxnSpPr>
        <xdr:cNvPr id="2" name="Straight Connector 2"/>
        <xdr:cNvCxnSpPr/>
      </xdr:nvCxnSpPr>
      <xdr:spPr>
        <a:xfrm rot="5400000" flipH="1" flipV="1">
          <a:off x="9997344750" y="2028826"/>
          <a:ext cx="2200275" cy="105727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</xdr:row>
      <xdr:rowOff>158750</xdr:rowOff>
    </xdr:from>
    <xdr:to>
      <xdr:col>0</xdr:col>
      <xdr:colOff>1158875</xdr:colOff>
      <xdr:row>4</xdr:row>
      <xdr:rowOff>47625</xdr:rowOff>
    </xdr:to>
    <xdr:sp macro="" textlink="">
      <xdr:nvSpPr>
        <xdr:cNvPr id="3" name="TextBox 3"/>
        <xdr:cNvSpPr txBox="1"/>
      </xdr:nvSpPr>
      <xdr:spPr>
        <a:xfrm>
          <a:off x="9997919425" y="1606550"/>
          <a:ext cx="67310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ar-IQ" sz="1600" b="1"/>
            <a:t>النوع</a:t>
          </a:r>
          <a:endParaRPr lang="en-US" sz="1600" b="1"/>
        </a:p>
      </xdr:txBody>
    </xdr:sp>
    <xdr:clientData/>
  </xdr:twoCellAnchor>
  <xdr:twoCellAnchor>
    <xdr:from>
      <xdr:col>0</xdr:col>
      <xdr:colOff>1</xdr:colOff>
      <xdr:row>8</xdr:row>
      <xdr:rowOff>117475</xdr:rowOff>
    </xdr:from>
    <xdr:to>
      <xdr:col>0</xdr:col>
      <xdr:colOff>965200</xdr:colOff>
      <xdr:row>8</xdr:row>
      <xdr:rowOff>339725</xdr:rowOff>
    </xdr:to>
    <xdr:sp macro="" textlink="">
      <xdr:nvSpPr>
        <xdr:cNvPr id="4" name="TextBox 4"/>
        <xdr:cNvSpPr txBox="1"/>
      </xdr:nvSpPr>
      <xdr:spPr>
        <a:xfrm>
          <a:off x="9998008325" y="2917825"/>
          <a:ext cx="965199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600" b="1"/>
            <a:t>سنة الصنع</a:t>
          </a:r>
          <a:endParaRPr lang="en-US" sz="1600" b="1"/>
        </a:p>
      </xdr:txBody>
    </xdr:sp>
    <xdr:clientData/>
  </xdr:twoCellAnchor>
  <xdr:twoCellAnchor>
    <xdr:from>
      <xdr:col>6</xdr:col>
      <xdr:colOff>31751</xdr:colOff>
      <xdr:row>3</xdr:row>
      <xdr:rowOff>31751</xdr:rowOff>
    </xdr:from>
    <xdr:to>
      <xdr:col>6</xdr:col>
      <xdr:colOff>1282702</xdr:colOff>
      <xdr:row>8</xdr:row>
      <xdr:rowOff>460375</xdr:rowOff>
    </xdr:to>
    <xdr:cxnSp macro="">
      <xdr:nvCxnSpPr>
        <xdr:cNvPr id="5" name="Straight Connector 6"/>
        <xdr:cNvCxnSpPr/>
      </xdr:nvCxnSpPr>
      <xdr:spPr>
        <a:xfrm rot="16200000" flipH="1">
          <a:off x="9979813987" y="1744662"/>
          <a:ext cx="1781174" cy="125095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3</xdr:row>
      <xdr:rowOff>158750</xdr:rowOff>
    </xdr:from>
    <xdr:to>
      <xdr:col>6</xdr:col>
      <xdr:colOff>764215</xdr:colOff>
      <xdr:row>4</xdr:row>
      <xdr:rowOff>166134</xdr:rowOff>
    </xdr:to>
    <xdr:sp macro="" textlink="">
      <xdr:nvSpPr>
        <xdr:cNvPr id="6" name="TextBox 7"/>
        <xdr:cNvSpPr txBox="1"/>
      </xdr:nvSpPr>
      <xdr:spPr>
        <a:xfrm>
          <a:off x="9980597585" y="1606550"/>
          <a:ext cx="573715" cy="331234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 rtl="1"/>
          <a:r>
            <a:rPr lang="en-US" sz="1400" b="1"/>
            <a:t>Type</a:t>
          </a:r>
          <a:endParaRPr lang="en-US" sz="1100" b="1"/>
        </a:p>
      </xdr:txBody>
    </xdr:sp>
    <xdr:clientData/>
  </xdr:twoCellAnchor>
  <xdr:twoCellAnchor>
    <xdr:from>
      <xdr:col>6</xdr:col>
      <xdr:colOff>349250</xdr:colOff>
      <xdr:row>8</xdr:row>
      <xdr:rowOff>165099</xdr:rowOff>
    </xdr:from>
    <xdr:to>
      <xdr:col>6</xdr:col>
      <xdr:colOff>2159000</xdr:colOff>
      <xdr:row>8</xdr:row>
      <xdr:rowOff>714375</xdr:rowOff>
    </xdr:to>
    <xdr:sp macro="" textlink="">
      <xdr:nvSpPr>
        <xdr:cNvPr id="7" name="TextBox 8"/>
        <xdr:cNvSpPr txBox="1"/>
      </xdr:nvSpPr>
      <xdr:spPr>
        <a:xfrm>
          <a:off x="9880647625" y="3482974"/>
          <a:ext cx="1809750" cy="549276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>
            <a:lnSpc>
              <a:spcPts val="1300"/>
            </a:lnSpc>
          </a:pPr>
          <a:r>
            <a:rPr lang="en-US" sz="1400" b="1">
              <a:solidFill>
                <a:schemeClr val="tx1"/>
              </a:solidFill>
            </a:rPr>
            <a:t>Manufa cturing yera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654360</xdr:colOff>
      <xdr:row>3</xdr:row>
      <xdr:rowOff>197082</xdr:rowOff>
    </xdr:from>
    <xdr:to>
      <xdr:col>0</xdr:col>
      <xdr:colOff>1209985</xdr:colOff>
      <xdr:row>3</xdr:row>
      <xdr:rowOff>592408</xdr:rowOff>
    </xdr:to>
    <xdr:sp macro="" textlink="">
      <xdr:nvSpPr>
        <xdr:cNvPr id="2" name="TextBox 1"/>
        <xdr:cNvSpPr txBox="1"/>
      </xdr:nvSpPr>
      <xdr:spPr>
        <a:xfrm>
          <a:off x="9902594619" y="2346015"/>
          <a:ext cx="555625" cy="395326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400" b="1"/>
            <a:t>النوع</a:t>
          </a:r>
          <a:endParaRPr lang="en-US" sz="1400" b="1"/>
        </a:p>
      </xdr:txBody>
    </xdr:sp>
    <xdr:clientData/>
  </xdr:twoCellAnchor>
  <xdr:twoCellAnchor>
    <xdr:from>
      <xdr:col>0</xdr:col>
      <xdr:colOff>81313</xdr:colOff>
      <xdr:row>5</xdr:row>
      <xdr:rowOff>393003</xdr:rowOff>
    </xdr:from>
    <xdr:to>
      <xdr:col>0</xdr:col>
      <xdr:colOff>748062</xdr:colOff>
      <xdr:row>5</xdr:row>
      <xdr:rowOff>615253</xdr:rowOff>
    </xdr:to>
    <xdr:sp macro="" textlink="">
      <xdr:nvSpPr>
        <xdr:cNvPr id="3" name="TextBox 2"/>
        <xdr:cNvSpPr txBox="1"/>
      </xdr:nvSpPr>
      <xdr:spPr>
        <a:xfrm>
          <a:off x="9903056542" y="3935838"/>
          <a:ext cx="666749" cy="2222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300" b="1"/>
            <a:t>المحافظة</a:t>
          </a:r>
          <a:endParaRPr lang="en-US" sz="1300" b="1"/>
        </a:p>
      </xdr:txBody>
    </xdr:sp>
    <xdr:clientData/>
  </xdr:twoCellAnchor>
  <xdr:twoCellAnchor>
    <xdr:from>
      <xdr:col>6</xdr:col>
      <xdr:colOff>31750</xdr:colOff>
      <xdr:row>3</xdr:row>
      <xdr:rowOff>142875</xdr:rowOff>
    </xdr:from>
    <xdr:to>
      <xdr:col>6</xdr:col>
      <xdr:colOff>698500</xdr:colOff>
      <xdr:row>3</xdr:row>
      <xdr:rowOff>508000</xdr:rowOff>
    </xdr:to>
    <xdr:sp macro="" textlink="">
      <xdr:nvSpPr>
        <xdr:cNvPr id="4" name="TextBox 3"/>
        <xdr:cNvSpPr txBox="1"/>
      </xdr:nvSpPr>
      <xdr:spPr>
        <a:xfrm>
          <a:off x="9978920225" y="2286000"/>
          <a:ext cx="666750" cy="36512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400" b="1"/>
            <a:t>Type</a:t>
          </a:r>
          <a:endParaRPr lang="en-US" sz="1100" b="1"/>
        </a:p>
      </xdr:txBody>
    </xdr:sp>
    <xdr:clientData/>
  </xdr:twoCellAnchor>
  <xdr:twoCellAnchor>
    <xdr:from>
      <xdr:col>6</xdr:col>
      <xdr:colOff>462310</xdr:colOff>
      <xdr:row>5</xdr:row>
      <xdr:rowOff>356219</xdr:rowOff>
    </xdr:from>
    <xdr:to>
      <xdr:col>6</xdr:col>
      <xdr:colOff>1097310</xdr:colOff>
      <xdr:row>6</xdr:row>
      <xdr:rowOff>22844</xdr:rowOff>
    </xdr:to>
    <xdr:sp macro="" textlink="">
      <xdr:nvSpPr>
        <xdr:cNvPr id="5" name="TextBox 4"/>
        <xdr:cNvSpPr txBox="1"/>
      </xdr:nvSpPr>
      <xdr:spPr>
        <a:xfrm>
          <a:off x="9892566654" y="3899054"/>
          <a:ext cx="635000" cy="36357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/>
          <a:r>
            <a:rPr lang="en-US" sz="1400" b="1"/>
            <a:t>GOV.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3</xdr:row>
      <xdr:rowOff>76200</xdr:rowOff>
    </xdr:from>
    <xdr:to>
      <xdr:col>7</xdr:col>
      <xdr:colOff>1393860</xdr:colOff>
      <xdr:row>3</xdr:row>
      <xdr:rowOff>388460</xdr:rowOff>
    </xdr:to>
    <xdr:sp macro="" textlink="">
      <xdr:nvSpPr>
        <xdr:cNvPr id="2" name="مربع نص 1"/>
        <xdr:cNvSpPr txBox="1"/>
      </xdr:nvSpPr>
      <xdr:spPr>
        <a:xfrm flipH="1">
          <a:off x="9984978090" y="2152650"/>
          <a:ext cx="841410" cy="31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Type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990602</xdr:colOff>
      <xdr:row>5</xdr:row>
      <xdr:rowOff>247650</xdr:rowOff>
    </xdr:from>
    <xdr:to>
      <xdr:col>7</xdr:col>
      <xdr:colOff>1828801</xdr:colOff>
      <xdr:row>5</xdr:row>
      <xdr:rowOff>674574</xdr:rowOff>
    </xdr:to>
    <xdr:sp macro="" textlink="">
      <xdr:nvSpPr>
        <xdr:cNvPr id="3" name="مربع نص 2"/>
        <xdr:cNvSpPr txBox="1"/>
      </xdr:nvSpPr>
      <xdr:spPr>
        <a:xfrm flipH="1">
          <a:off x="9984543149" y="3562350"/>
          <a:ext cx="838199" cy="426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800" b="1">
              <a:latin typeface="Times New Roman" pitchFamily="18" charset="0"/>
              <a:cs typeface="Times New Roman" pitchFamily="18" charset="0"/>
            </a:rPr>
            <a:t>Gov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.</a:t>
          </a:r>
          <a:r>
            <a:rPr lang="ar-SA" sz="1200">
              <a:latin typeface="Times New Roman" pitchFamily="18" charset="0"/>
              <a:cs typeface="Times New Roman" pitchFamily="18" charset="0"/>
            </a:rPr>
            <a:t> </a:t>
          </a:r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57150</xdr:colOff>
      <xdr:row>5</xdr:row>
      <xdr:rowOff>457200</xdr:rowOff>
    </xdr:from>
    <xdr:to>
      <xdr:col>0</xdr:col>
      <xdr:colOff>912784</xdr:colOff>
      <xdr:row>5</xdr:row>
      <xdr:rowOff>829742</xdr:rowOff>
    </xdr:to>
    <xdr:sp macro="" textlink="">
      <xdr:nvSpPr>
        <xdr:cNvPr id="4" name="مربع نص 3"/>
        <xdr:cNvSpPr txBox="1"/>
      </xdr:nvSpPr>
      <xdr:spPr>
        <a:xfrm>
          <a:off x="9999870491" y="3409950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800" b="1">
              <a:latin typeface="Simplified Arabic" pitchFamily="18" charset="-78"/>
              <a:cs typeface="+mn-cs"/>
            </a:rPr>
            <a:t>المحافظة</a:t>
          </a:r>
          <a:endParaRPr lang="en-US" sz="1400" b="1">
            <a:latin typeface="Simplified Arabic" pitchFamily="18" charset="-7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</xdr:row>
      <xdr:rowOff>111125</xdr:rowOff>
    </xdr:from>
    <xdr:to>
      <xdr:col>1</xdr:col>
      <xdr:colOff>1057275</xdr:colOff>
      <xdr:row>3</xdr:row>
      <xdr:rowOff>428625</xdr:rowOff>
    </xdr:to>
    <xdr:sp macro="" textlink="">
      <xdr:nvSpPr>
        <xdr:cNvPr id="2" name="مربع نص 1"/>
        <xdr:cNvSpPr txBox="1"/>
      </xdr:nvSpPr>
      <xdr:spPr>
        <a:xfrm>
          <a:off x="9990467700" y="1720850"/>
          <a:ext cx="10414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نوع الوقود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0</xdr:col>
      <xdr:colOff>342900</xdr:colOff>
      <xdr:row>3</xdr:row>
      <xdr:rowOff>622300</xdr:rowOff>
    </xdr:from>
    <xdr:to>
      <xdr:col>1</xdr:col>
      <xdr:colOff>371475</xdr:colOff>
      <xdr:row>3</xdr:row>
      <xdr:rowOff>936625</xdr:rowOff>
    </xdr:to>
    <xdr:sp macro="" textlink="">
      <xdr:nvSpPr>
        <xdr:cNvPr id="3" name="مربع نص 2"/>
        <xdr:cNvSpPr txBox="1"/>
      </xdr:nvSpPr>
      <xdr:spPr>
        <a:xfrm>
          <a:off x="9991153500" y="22320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النوع 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6</xdr:col>
      <xdr:colOff>383323</xdr:colOff>
      <xdr:row>3</xdr:row>
      <xdr:rowOff>15876</xdr:rowOff>
    </xdr:from>
    <xdr:to>
      <xdr:col>7</xdr:col>
      <xdr:colOff>243933</xdr:colOff>
      <xdr:row>3</xdr:row>
      <xdr:rowOff>394940</xdr:rowOff>
    </xdr:to>
    <xdr:sp macro="" textlink="">
      <xdr:nvSpPr>
        <xdr:cNvPr id="4" name="مربع نص 4"/>
        <xdr:cNvSpPr txBox="1"/>
      </xdr:nvSpPr>
      <xdr:spPr>
        <a:xfrm flipH="1">
          <a:off x="9984175392" y="1625601"/>
          <a:ext cx="1241735" cy="37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Arial" pitchFamily="34" charset="0"/>
              <a:cs typeface="Arial" pitchFamily="34" charset="0"/>
            </a:rPr>
            <a:t>Type of fuel</a:t>
          </a:r>
        </a:p>
      </xdr:txBody>
    </xdr:sp>
    <xdr:clientData/>
  </xdr:twoCellAnchor>
  <xdr:twoCellAnchor>
    <xdr:from>
      <xdr:col>7</xdr:col>
      <xdr:colOff>406555</xdr:colOff>
      <xdr:row>3</xdr:row>
      <xdr:rowOff>349250</xdr:rowOff>
    </xdr:from>
    <xdr:to>
      <xdr:col>7</xdr:col>
      <xdr:colOff>1208051</xdr:colOff>
      <xdr:row>3</xdr:row>
      <xdr:rowOff>952500</xdr:rowOff>
    </xdr:to>
    <xdr:sp macro="" textlink="">
      <xdr:nvSpPr>
        <xdr:cNvPr id="5" name="مربع نص 5"/>
        <xdr:cNvSpPr txBox="1"/>
      </xdr:nvSpPr>
      <xdr:spPr>
        <a:xfrm flipH="1">
          <a:off x="9983211274" y="1958975"/>
          <a:ext cx="801496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Arial" pitchFamily="34" charset="0"/>
              <a:cs typeface="Arial" pitchFamily="34" charset="0"/>
            </a:rPr>
            <a:t>Type</a:t>
          </a:r>
          <a:r>
            <a:rPr lang="ar-SA" sz="1200" b="1">
              <a:latin typeface="Arial" pitchFamily="34" charset="0"/>
              <a:cs typeface="Arial" pitchFamily="34" charset="0"/>
            </a:rPr>
            <a:t> 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90</xdr:col>
      <xdr:colOff>73026</xdr:colOff>
      <xdr:row>1</xdr:row>
      <xdr:rowOff>400048</xdr:rowOff>
    </xdr:from>
    <xdr:to>
      <xdr:col>91</xdr:col>
      <xdr:colOff>222251</xdr:colOff>
      <xdr:row>2</xdr:row>
      <xdr:rowOff>177800</xdr:rowOff>
    </xdr:to>
    <xdr:sp macro="" textlink="">
      <xdr:nvSpPr>
        <xdr:cNvPr id="6" name="مربع نص 5"/>
        <xdr:cNvSpPr txBox="1"/>
      </xdr:nvSpPr>
      <xdr:spPr>
        <a:xfrm>
          <a:off x="9927723349" y="933448"/>
          <a:ext cx="758825" cy="444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نوع</a:t>
          </a:r>
          <a:r>
            <a:rPr lang="ar-IQ" sz="1200" b="1" baseline="0"/>
            <a:t> الوقود</a:t>
          </a:r>
          <a:endParaRPr lang="en-US" sz="1200" b="1"/>
        </a:p>
      </xdr:txBody>
    </xdr:sp>
    <xdr:clientData/>
  </xdr:twoCellAnchor>
  <xdr:twoCellAnchor>
    <xdr:from>
      <xdr:col>89</xdr:col>
      <xdr:colOff>28575</xdr:colOff>
      <xdr:row>2</xdr:row>
      <xdr:rowOff>107950</xdr:rowOff>
    </xdr:from>
    <xdr:to>
      <xdr:col>89</xdr:col>
      <xdr:colOff>600075</xdr:colOff>
      <xdr:row>2</xdr:row>
      <xdr:rowOff>355600</xdr:rowOff>
    </xdr:to>
    <xdr:sp macro="" textlink="">
      <xdr:nvSpPr>
        <xdr:cNvPr id="7" name="مربع نص 6"/>
        <xdr:cNvSpPr txBox="1"/>
      </xdr:nvSpPr>
      <xdr:spPr>
        <a:xfrm>
          <a:off x="9928564725" y="1308100"/>
          <a:ext cx="5715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96</xdr:col>
      <xdr:colOff>254000</xdr:colOff>
      <xdr:row>1</xdr:row>
      <xdr:rowOff>428624</xdr:rowOff>
    </xdr:from>
    <xdr:to>
      <xdr:col>98</xdr:col>
      <xdr:colOff>228601</xdr:colOff>
      <xdr:row>2</xdr:row>
      <xdr:rowOff>111125</xdr:rowOff>
    </xdr:to>
    <xdr:sp macro="" textlink="">
      <xdr:nvSpPr>
        <xdr:cNvPr id="8" name="مربع نص 7"/>
        <xdr:cNvSpPr txBox="1"/>
      </xdr:nvSpPr>
      <xdr:spPr>
        <a:xfrm>
          <a:off x="9923449799" y="962024"/>
          <a:ext cx="1193801" cy="349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 of fuel</a:t>
          </a:r>
        </a:p>
      </xdr:txBody>
    </xdr:sp>
    <xdr:clientData/>
  </xdr:twoCellAnchor>
  <xdr:twoCellAnchor>
    <xdr:from>
      <xdr:col>98</xdr:col>
      <xdr:colOff>371475</xdr:colOff>
      <xdr:row>1</xdr:row>
      <xdr:rowOff>644526</xdr:rowOff>
    </xdr:from>
    <xdr:to>
      <xdr:col>99</xdr:col>
      <xdr:colOff>349251</xdr:colOff>
      <xdr:row>2</xdr:row>
      <xdr:rowOff>317501</xdr:rowOff>
    </xdr:to>
    <xdr:sp macro="" textlink="">
      <xdr:nvSpPr>
        <xdr:cNvPr id="9" name="مربع نص 8"/>
        <xdr:cNvSpPr txBox="1"/>
      </xdr:nvSpPr>
      <xdr:spPr>
        <a:xfrm>
          <a:off x="9922719549" y="1177926"/>
          <a:ext cx="587376" cy="33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608630</xdr:colOff>
      <xdr:row>3</xdr:row>
      <xdr:rowOff>115913</xdr:rowOff>
    </xdr:from>
    <xdr:to>
      <xdr:col>1</xdr:col>
      <xdr:colOff>0</xdr:colOff>
      <xdr:row>3</xdr:row>
      <xdr:rowOff>439764</xdr:rowOff>
    </xdr:to>
    <xdr:sp macro="" textlink="">
      <xdr:nvSpPr>
        <xdr:cNvPr id="2" name="مربع نص 1"/>
        <xdr:cNvSpPr txBox="1"/>
      </xdr:nvSpPr>
      <xdr:spPr>
        <a:xfrm>
          <a:off x="9999965095" y="1763738"/>
          <a:ext cx="102870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SA" sz="1200" b="1">
              <a:latin typeface="Simplified Arabic" pitchFamily="18" charset="-78"/>
              <a:cs typeface="+mn-cs"/>
            </a:rPr>
            <a:t>النوع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0</xdr:col>
      <xdr:colOff>121726</xdr:colOff>
      <xdr:row>6</xdr:row>
      <xdr:rowOff>251588</xdr:rowOff>
    </xdr:from>
    <xdr:to>
      <xdr:col>0</xdr:col>
      <xdr:colOff>977360</xdr:colOff>
      <xdr:row>6</xdr:row>
      <xdr:rowOff>624130</xdr:rowOff>
    </xdr:to>
    <xdr:sp macro="" textlink="">
      <xdr:nvSpPr>
        <xdr:cNvPr id="3" name="مربع نص 2"/>
        <xdr:cNvSpPr txBox="1"/>
      </xdr:nvSpPr>
      <xdr:spPr>
        <a:xfrm>
          <a:off x="10001129890" y="4004438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200" b="1">
              <a:latin typeface="Simplified Arabic" pitchFamily="18" charset="-78"/>
              <a:cs typeface="+mn-cs"/>
            </a:rPr>
            <a:t>المحافظة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7</xdr:col>
      <xdr:colOff>910631</xdr:colOff>
      <xdr:row>3</xdr:row>
      <xdr:rowOff>190500</xdr:rowOff>
    </xdr:from>
    <xdr:to>
      <xdr:col>7</xdr:col>
      <xdr:colOff>1752041</xdr:colOff>
      <xdr:row>3</xdr:row>
      <xdr:rowOff>509722</xdr:rowOff>
    </xdr:to>
    <xdr:sp macro="" textlink="">
      <xdr:nvSpPr>
        <xdr:cNvPr id="4" name="مربع نص 3"/>
        <xdr:cNvSpPr txBox="1"/>
      </xdr:nvSpPr>
      <xdr:spPr>
        <a:xfrm flipH="1">
          <a:off x="9986162959" y="2533650"/>
          <a:ext cx="841410" cy="319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>
              <a:latin typeface="Times New Roman" pitchFamily="18" charset="0"/>
              <a:cs typeface="Times New Roman" pitchFamily="18" charset="0"/>
            </a:rPr>
            <a:t>Type</a:t>
          </a:r>
        </a:p>
      </xdr:txBody>
    </xdr:sp>
    <xdr:clientData/>
  </xdr:twoCellAnchor>
  <xdr:twoCellAnchor>
    <xdr:from>
      <xdr:col>7</xdr:col>
      <xdr:colOff>1333501</xdr:colOff>
      <xdr:row>6</xdr:row>
      <xdr:rowOff>304800</xdr:rowOff>
    </xdr:from>
    <xdr:to>
      <xdr:col>7</xdr:col>
      <xdr:colOff>1946464</xdr:colOff>
      <xdr:row>6</xdr:row>
      <xdr:rowOff>730250</xdr:rowOff>
    </xdr:to>
    <xdr:sp macro="" textlink="">
      <xdr:nvSpPr>
        <xdr:cNvPr id="5" name="مربع نص 4"/>
        <xdr:cNvSpPr txBox="1"/>
      </xdr:nvSpPr>
      <xdr:spPr>
        <a:xfrm flipH="1">
          <a:off x="9985968536" y="4057650"/>
          <a:ext cx="612963" cy="425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>
              <a:latin typeface="Times New Roman" pitchFamily="18" charset="0"/>
              <a:cs typeface="Times New Roman" pitchFamily="18" charset="0"/>
            </a:rPr>
            <a:t>Gov.</a:t>
          </a:r>
          <a:r>
            <a:rPr lang="ar-SA" sz="1200">
              <a:latin typeface="Times New Roman" pitchFamily="18" charset="0"/>
              <a:cs typeface="Times New Roman" pitchFamily="18" charset="0"/>
            </a:rPr>
            <a:t> </a:t>
          </a:r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56</xdr:col>
      <xdr:colOff>514350</xdr:colOff>
      <xdr:row>3</xdr:row>
      <xdr:rowOff>606425</xdr:rowOff>
    </xdr:from>
    <xdr:to>
      <xdr:col>57</xdr:col>
      <xdr:colOff>161925</xdr:colOff>
      <xdr:row>4</xdr:row>
      <xdr:rowOff>177800</xdr:rowOff>
    </xdr:to>
    <xdr:sp macro="" textlink="">
      <xdr:nvSpPr>
        <xdr:cNvPr id="6" name="مربع نص 5"/>
        <xdr:cNvSpPr txBox="1"/>
      </xdr:nvSpPr>
      <xdr:spPr>
        <a:xfrm>
          <a:off x="9950338875" y="22542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>
              <a:solidFill>
                <a:sysClr val="windowText" lastClr="000000"/>
              </a:solidFill>
            </a:rPr>
            <a:t>*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88</xdr:col>
      <xdr:colOff>185658</xdr:colOff>
      <xdr:row>1</xdr:row>
      <xdr:rowOff>652866</xdr:rowOff>
    </xdr:from>
    <xdr:to>
      <xdr:col>89</xdr:col>
      <xdr:colOff>57958</xdr:colOff>
      <xdr:row>2</xdr:row>
      <xdr:rowOff>289947</xdr:rowOff>
    </xdr:to>
    <xdr:sp macro="" textlink="">
      <xdr:nvSpPr>
        <xdr:cNvPr id="7" name="مربع نص 6"/>
        <xdr:cNvSpPr txBox="1"/>
      </xdr:nvSpPr>
      <xdr:spPr>
        <a:xfrm>
          <a:off x="9930935642" y="1110066"/>
          <a:ext cx="481900" cy="303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النوع</a:t>
          </a:r>
          <a:endParaRPr lang="en-US" sz="1100" b="1"/>
        </a:p>
      </xdr:txBody>
    </xdr:sp>
    <xdr:clientData/>
  </xdr:twoCellAnchor>
  <xdr:twoCellAnchor>
    <xdr:from>
      <xdr:col>88</xdr:col>
      <xdr:colOff>33258</xdr:colOff>
      <xdr:row>3</xdr:row>
      <xdr:rowOff>245874</xdr:rowOff>
    </xdr:from>
    <xdr:to>
      <xdr:col>89</xdr:col>
      <xdr:colOff>10332</xdr:colOff>
      <xdr:row>3</xdr:row>
      <xdr:rowOff>483999</xdr:rowOff>
    </xdr:to>
    <xdr:sp macro="" textlink="">
      <xdr:nvSpPr>
        <xdr:cNvPr id="8" name="مربع نص 7"/>
        <xdr:cNvSpPr txBox="1"/>
      </xdr:nvSpPr>
      <xdr:spPr>
        <a:xfrm>
          <a:off x="9930983268" y="1893699"/>
          <a:ext cx="5866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المحافظة</a:t>
          </a:r>
          <a:endParaRPr lang="en-US" sz="1100" b="1"/>
        </a:p>
      </xdr:txBody>
    </xdr:sp>
    <xdr:clientData/>
  </xdr:twoCellAnchor>
  <xdr:oneCellAnchor>
    <xdr:from>
      <xdr:col>106</xdr:col>
      <xdr:colOff>357914</xdr:colOff>
      <xdr:row>1</xdr:row>
      <xdr:rowOff>600559</xdr:rowOff>
    </xdr:from>
    <xdr:ext cx="581025" cy="264560"/>
    <xdr:sp macro="" textlink="">
      <xdr:nvSpPr>
        <xdr:cNvPr id="9" name="مربع نص 8"/>
        <xdr:cNvSpPr txBox="1"/>
      </xdr:nvSpPr>
      <xdr:spPr>
        <a:xfrm>
          <a:off x="9919691461" y="1057759"/>
          <a:ext cx="58102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r" rtl="1"/>
          <a:r>
            <a:rPr lang="en-US" sz="1100" b="1"/>
            <a:t>Type</a:t>
          </a:r>
        </a:p>
      </xdr:txBody>
    </xdr:sp>
    <xdr:clientData/>
  </xdr:oneCellAnchor>
  <xdr:twoCellAnchor>
    <xdr:from>
      <xdr:col>106</xdr:col>
      <xdr:colOff>434114</xdr:colOff>
      <xdr:row>3</xdr:row>
      <xdr:rowOff>160148</xdr:rowOff>
    </xdr:from>
    <xdr:to>
      <xdr:col>107</xdr:col>
      <xdr:colOff>458814</xdr:colOff>
      <xdr:row>3</xdr:row>
      <xdr:rowOff>379223</xdr:rowOff>
    </xdr:to>
    <xdr:sp macro="" textlink="">
      <xdr:nvSpPr>
        <xdr:cNvPr id="10" name="مربع نص 9"/>
        <xdr:cNvSpPr txBox="1"/>
      </xdr:nvSpPr>
      <xdr:spPr>
        <a:xfrm>
          <a:off x="9919561986" y="1807973"/>
          <a:ext cx="634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100" b="1"/>
            <a:t>Gov.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3</xdr:row>
      <xdr:rowOff>111125</xdr:rowOff>
    </xdr:from>
    <xdr:to>
      <xdr:col>1</xdr:col>
      <xdr:colOff>1057275</xdr:colOff>
      <xdr:row>3</xdr:row>
      <xdr:rowOff>428625</xdr:rowOff>
    </xdr:to>
    <xdr:sp macro="" textlink="">
      <xdr:nvSpPr>
        <xdr:cNvPr id="2" name="مربع نص 1"/>
        <xdr:cNvSpPr txBox="1"/>
      </xdr:nvSpPr>
      <xdr:spPr>
        <a:xfrm>
          <a:off x="9989810475" y="1911350"/>
          <a:ext cx="10414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نوع الوقود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0</xdr:col>
      <xdr:colOff>342900</xdr:colOff>
      <xdr:row>3</xdr:row>
      <xdr:rowOff>622300</xdr:rowOff>
    </xdr:from>
    <xdr:to>
      <xdr:col>1</xdr:col>
      <xdr:colOff>371475</xdr:colOff>
      <xdr:row>3</xdr:row>
      <xdr:rowOff>936625</xdr:rowOff>
    </xdr:to>
    <xdr:sp macro="" textlink="">
      <xdr:nvSpPr>
        <xdr:cNvPr id="3" name="مربع نص 2"/>
        <xdr:cNvSpPr txBox="1"/>
      </xdr:nvSpPr>
      <xdr:spPr>
        <a:xfrm>
          <a:off x="9990496275" y="24225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SA" sz="1200" b="1">
              <a:cs typeface="+mn-cs"/>
            </a:rPr>
            <a:t>النوع 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6</xdr:col>
      <xdr:colOff>383323</xdr:colOff>
      <xdr:row>3</xdr:row>
      <xdr:rowOff>15876</xdr:rowOff>
    </xdr:from>
    <xdr:to>
      <xdr:col>7</xdr:col>
      <xdr:colOff>243933</xdr:colOff>
      <xdr:row>3</xdr:row>
      <xdr:rowOff>394940</xdr:rowOff>
    </xdr:to>
    <xdr:sp macro="" textlink="">
      <xdr:nvSpPr>
        <xdr:cNvPr id="4" name="مربع نص 4"/>
        <xdr:cNvSpPr txBox="1"/>
      </xdr:nvSpPr>
      <xdr:spPr>
        <a:xfrm flipH="1">
          <a:off x="9984032517" y="1816101"/>
          <a:ext cx="1241735" cy="37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Times New Roman" pitchFamily="18" charset="0"/>
              <a:cs typeface="+mn-cs"/>
            </a:rPr>
            <a:t>Type of fuel</a:t>
          </a:r>
        </a:p>
      </xdr:txBody>
    </xdr:sp>
    <xdr:clientData/>
  </xdr:twoCellAnchor>
  <xdr:twoCellAnchor>
    <xdr:from>
      <xdr:col>7</xdr:col>
      <xdr:colOff>406555</xdr:colOff>
      <xdr:row>3</xdr:row>
      <xdr:rowOff>349250</xdr:rowOff>
    </xdr:from>
    <xdr:to>
      <xdr:col>7</xdr:col>
      <xdr:colOff>1208051</xdr:colOff>
      <xdr:row>3</xdr:row>
      <xdr:rowOff>952500</xdr:rowOff>
    </xdr:to>
    <xdr:sp macro="" textlink="">
      <xdr:nvSpPr>
        <xdr:cNvPr id="5" name="مربع نص 5"/>
        <xdr:cNvSpPr txBox="1"/>
      </xdr:nvSpPr>
      <xdr:spPr>
        <a:xfrm flipH="1">
          <a:off x="9983068399" y="2149475"/>
          <a:ext cx="801496" cy="60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latin typeface="Times New Roman" pitchFamily="18" charset="0"/>
              <a:cs typeface="+mn-cs"/>
            </a:rPr>
            <a:t>Type</a:t>
          </a:r>
          <a:r>
            <a:rPr lang="ar-SA" sz="1200" b="1">
              <a:latin typeface="Times New Roman" pitchFamily="18" charset="0"/>
              <a:cs typeface="+mn-cs"/>
            </a:rPr>
            <a:t> </a:t>
          </a:r>
          <a:endParaRPr lang="en-US" sz="1200" b="1">
            <a:latin typeface="Times New Roman" pitchFamily="18" charset="0"/>
            <a:cs typeface="+mn-cs"/>
          </a:endParaRPr>
        </a:p>
      </xdr:txBody>
    </xdr:sp>
    <xdr:clientData/>
  </xdr:twoCellAnchor>
  <xdr:twoCellAnchor>
    <xdr:from>
      <xdr:col>93</xdr:col>
      <xdr:colOff>73026</xdr:colOff>
      <xdr:row>1</xdr:row>
      <xdr:rowOff>400048</xdr:rowOff>
    </xdr:from>
    <xdr:to>
      <xdr:col>94</xdr:col>
      <xdr:colOff>222251</xdr:colOff>
      <xdr:row>2</xdr:row>
      <xdr:rowOff>177800</xdr:rowOff>
    </xdr:to>
    <xdr:sp macro="" textlink="">
      <xdr:nvSpPr>
        <xdr:cNvPr id="6" name="مربع نص 5"/>
        <xdr:cNvSpPr txBox="1"/>
      </xdr:nvSpPr>
      <xdr:spPr>
        <a:xfrm>
          <a:off x="9927113749" y="952498"/>
          <a:ext cx="758825" cy="615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نوع</a:t>
          </a:r>
          <a:r>
            <a:rPr lang="ar-IQ" sz="1200" b="1" baseline="0"/>
            <a:t> الوقود</a:t>
          </a:r>
          <a:endParaRPr lang="en-US" sz="1200" b="1"/>
        </a:p>
      </xdr:txBody>
    </xdr:sp>
    <xdr:clientData/>
  </xdr:twoCellAnchor>
  <xdr:twoCellAnchor>
    <xdr:from>
      <xdr:col>92</xdr:col>
      <xdr:colOff>28575</xdr:colOff>
      <xdr:row>2</xdr:row>
      <xdr:rowOff>107950</xdr:rowOff>
    </xdr:from>
    <xdr:to>
      <xdr:col>92</xdr:col>
      <xdr:colOff>600075</xdr:colOff>
      <xdr:row>2</xdr:row>
      <xdr:rowOff>355600</xdr:rowOff>
    </xdr:to>
    <xdr:sp macro="" textlink="">
      <xdr:nvSpPr>
        <xdr:cNvPr id="7" name="مربع نص 6"/>
        <xdr:cNvSpPr txBox="1"/>
      </xdr:nvSpPr>
      <xdr:spPr>
        <a:xfrm>
          <a:off x="9927955125" y="1498600"/>
          <a:ext cx="5715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200" b="1"/>
            <a:t>النوع</a:t>
          </a:r>
          <a:endParaRPr lang="en-US" sz="1200" b="1"/>
        </a:p>
      </xdr:txBody>
    </xdr:sp>
    <xdr:clientData/>
  </xdr:twoCellAnchor>
  <xdr:twoCellAnchor>
    <xdr:from>
      <xdr:col>99</xdr:col>
      <xdr:colOff>254000</xdr:colOff>
      <xdr:row>1</xdr:row>
      <xdr:rowOff>428624</xdr:rowOff>
    </xdr:from>
    <xdr:to>
      <xdr:col>101</xdr:col>
      <xdr:colOff>228601</xdr:colOff>
      <xdr:row>2</xdr:row>
      <xdr:rowOff>111125</xdr:rowOff>
    </xdr:to>
    <xdr:sp macro="" textlink="">
      <xdr:nvSpPr>
        <xdr:cNvPr id="8" name="مربع نص 7"/>
        <xdr:cNvSpPr txBox="1"/>
      </xdr:nvSpPr>
      <xdr:spPr>
        <a:xfrm>
          <a:off x="9922840199" y="981074"/>
          <a:ext cx="1193801" cy="520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 of fuel</a:t>
          </a:r>
        </a:p>
      </xdr:txBody>
    </xdr:sp>
    <xdr:clientData/>
  </xdr:twoCellAnchor>
  <xdr:twoCellAnchor>
    <xdr:from>
      <xdr:col>101</xdr:col>
      <xdr:colOff>371475</xdr:colOff>
      <xdr:row>1</xdr:row>
      <xdr:rowOff>644526</xdr:rowOff>
    </xdr:from>
    <xdr:to>
      <xdr:col>102</xdr:col>
      <xdr:colOff>349251</xdr:colOff>
      <xdr:row>2</xdr:row>
      <xdr:rowOff>317501</xdr:rowOff>
    </xdr:to>
    <xdr:sp macro="" textlink="">
      <xdr:nvSpPr>
        <xdr:cNvPr id="9" name="مربع نص 8"/>
        <xdr:cNvSpPr txBox="1"/>
      </xdr:nvSpPr>
      <xdr:spPr>
        <a:xfrm>
          <a:off x="9922109949" y="1196976"/>
          <a:ext cx="587376" cy="511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/>
            <a:t>Type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967863</xdr:colOff>
      <xdr:row>3</xdr:row>
      <xdr:rowOff>190499</xdr:rowOff>
    </xdr:from>
    <xdr:to>
      <xdr:col>0</xdr:col>
      <xdr:colOff>1628468</xdr:colOff>
      <xdr:row>4</xdr:row>
      <xdr:rowOff>423862</xdr:rowOff>
    </xdr:to>
    <xdr:sp macro="" textlink="">
      <xdr:nvSpPr>
        <xdr:cNvPr id="2" name="مربع نص 1"/>
        <xdr:cNvSpPr txBox="1"/>
      </xdr:nvSpPr>
      <xdr:spPr>
        <a:xfrm>
          <a:off x="29655221032" y="2690812"/>
          <a:ext cx="660605" cy="92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النوع</a:t>
          </a:r>
          <a:r>
            <a:rPr lang="ar-IQ" sz="1200"/>
            <a:t> </a:t>
          </a:r>
          <a:endParaRPr lang="en-US" sz="1200"/>
        </a:p>
      </xdr:txBody>
    </xdr:sp>
    <xdr:clientData/>
  </xdr:twoCellAnchor>
  <xdr:twoCellAnchor>
    <xdr:from>
      <xdr:col>0</xdr:col>
      <xdr:colOff>15364</xdr:colOff>
      <xdr:row>8</xdr:row>
      <xdr:rowOff>39944</xdr:rowOff>
    </xdr:from>
    <xdr:to>
      <xdr:col>0</xdr:col>
      <xdr:colOff>958338</xdr:colOff>
      <xdr:row>8</xdr:row>
      <xdr:rowOff>550607</xdr:rowOff>
    </xdr:to>
    <xdr:sp macro="" textlink="">
      <xdr:nvSpPr>
        <xdr:cNvPr id="3" name="مربع نص 2"/>
        <xdr:cNvSpPr txBox="1"/>
      </xdr:nvSpPr>
      <xdr:spPr>
        <a:xfrm>
          <a:off x="29493899487" y="5107244"/>
          <a:ext cx="942974" cy="51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 rtl="1"/>
          <a:r>
            <a:rPr lang="ar-IQ" sz="1200" b="1"/>
            <a:t>سنة الصنع</a:t>
          </a:r>
          <a:endParaRPr lang="en-US" sz="1200" b="1"/>
        </a:p>
      </xdr:txBody>
    </xdr:sp>
    <xdr:clientData/>
  </xdr:twoCellAnchor>
  <xdr:twoCellAnchor>
    <xdr:from>
      <xdr:col>0</xdr:col>
      <xdr:colOff>1</xdr:colOff>
      <xdr:row>3</xdr:row>
      <xdr:rowOff>42865</xdr:rowOff>
    </xdr:from>
    <xdr:to>
      <xdr:col>0</xdr:col>
      <xdr:colOff>1714500</xdr:colOff>
      <xdr:row>8</xdr:row>
      <xdr:rowOff>809629</xdr:rowOff>
    </xdr:to>
    <xdr:cxnSp macro="">
      <xdr:nvCxnSpPr>
        <xdr:cNvPr id="4" name="رابط مستقيم 3"/>
        <xdr:cNvCxnSpPr/>
      </xdr:nvCxnSpPr>
      <xdr:spPr>
        <a:xfrm rot="5400000">
          <a:off x="29654322993" y="3355185"/>
          <a:ext cx="3338514" cy="17144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2452687</xdr:colOff>
      <xdr:row>3</xdr:row>
      <xdr:rowOff>61913</xdr:rowOff>
    </xdr:from>
    <xdr:to>
      <xdr:col>7</xdr:col>
      <xdr:colOff>2271712</xdr:colOff>
      <xdr:row>3</xdr:row>
      <xdr:rowOff>666750</xdr:rowOff>
    </xdr:to>
    <xdr:sp macro="" textlink="">
      <xdr:nvSpPr>
        <xdr:cNvPr id="5" name="مربع نص 4"/>
        <xdr:cNvSpPr txBox="1"/>
      </xdr:nvSpPr>
      <xdr:spPr>
        <a:xfrm>
          <a:off x="29636599350" y="2562226"/>
          <a:ext cx="2462213" cy="604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cs typeface="+mn-cs"/>
            </a:rPr>
            <a:t>Type</a:t>
          </a:r>
        </a:p>
      </xdr:txBody>
    </xdr:sp>
    <xdr:clientData/>
  </xdr:twoCellAnchor>
  <xdr:twoCellAnchor>
    <xdr:from>
      <xdr:col>7</xdr:col>
      <xdr:colOff>485587</xdr:colOff>
      <xdr:row>7</xdr:row>
      <xdr:rowOff>56029</xdr:rowOff>
    </xdr:from>
    <xdr:to>
      <xdr:col>8</xdr:col>
      <xdr:colOff>0</xdr:colOff>
      <xdr:row>9</xdr:row>
      <xdr:rowOff>0</xdr:rowOff>
    </xdr:to>
    <xdr:sp macro="" textlink="">
      <xdr:nvSpPr>
        <xdr:cNvPr id="6" name="مربع نص 5"/>
        <xdr:cNvSpPr txBox="1"/>
      </xdr:nvSpPr>
      <xdr:spPr>
        <a:xfrm>
          <a:off x="29481379645" y="4866154"/>
          <a:ext cx="1400668" cy="1106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 rtl="1"/>
          <a:r>
            <a:rPr lang="en-US" sz="1200" b="1">
              <a:cs typeface="+mn-cs"/>
            </a:rPr>
            <a:t>Manufa</a:t>
          </a:r>
          <a:r>
            <a:rPr lang="en-US" sz="1200" b="1" baseline="0">
              <a:cs typeface="+mn-cs"/>
            </a:rPr>
            <a:t> cturing year</a:t>
          </a:r>
          <a:endParaRPr lang="en-US" sz="1200" b="1">
            <a:cs typeface="+mn-cs"/>
          </a:endParaRPr>
        </a:p>
      </xdr:txBody>
    </xdr:sp>
    <xdr:clientData/>
  </xdr:twoCellAnchor>
  <xdr:twoCellAnchor>
    <xdr:from>
      <xdr:col>7</xdr:col>
      <xdr:colOff>95250</xdr:colOff>
      <xdr:row>3</xdr:row>
      <xdr:rowOff>52387</xdr:rowOff>
    </xdr:from>
    <xdr:to>
      <xdr:col>7</xdr:col>
      <xdr:colOff>2338386</xdr:colOff>
      <xdr:row>8</xdr:row>
      <xdr:rowOff>690565</xdr:rowOff>
    </xdr:to>
    <xdr:cxnSp macro="">
      <xdr:nvCxnSpPr>
        <xdr:cNvPr id="7" name="رابط مستقيم 6"/>
        <xdr:cNvCxnSpPr/>
      </xdr:nvCxnSpPr>
      <xdr:spPr>
        <a:xfrm rot="16200000" flipH="1">
          <a:off x="29635215843" y="3036096"/>
          <a:ext cx="3209928" cy="224313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951530</xdr:colOff>
      <xdr:row>3</xdr:row>
      <xdr:rowOff>96863</xdr:rowOff>
    </xdr:from>
    <xdr:to>
      <xdr:col>1</xdr:col>
      <xdr:colOff>342900</xdr:colOff>
      <xdr:row>3</xdr:row>
      <xdr:rowOff>420714</xdr:rowOff>
    </xdr:to>
    <xdr:sp macro="" textlink="">
      <xdr:nvSpPr>
        <xdr:cNvPr id="2" name="مربع نص 1"/>
        <xdr:cNvSpPr txBox="1"/>
      </xdr:nvSpPr>
      <xdr:spPr>
        <a:xfrm>
          <a:off x="10000640400" y="2097113"/>
          <a:ext cx="120112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SA" sz="1200" b="1">
              <a:latin typeface="Simplified Arabic" pitchFamily="18" charset="-78"/>
              <a:cs typeface="+mn-cs"/>
            </a:rPr>
            <a:t>النوع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0</xdr:col>
      <xdr:colOff>64576</xdr:colOff>
      <xdr:row>6</xdr:row>
      <xdr:rowOff>365888</xdr:rowOff>
    </xdr:from>
    <xdr:to>
      <xdr:col>0</xdr:col>
      <xdr:colOff>920210</xdr:colOff>
      <xdr:row>6</xdr:row>
      <xdr:rowOff>738430</xdr:rowOff>
    </xdr:to>
    <xdr:sp macro="" textlink="">
      <xdr:nvSpPr>
        <xdr:cNvPr id="3" name="مربع نص 2"/>
        <xdr:cNvSpPr txBox="1"/>
      </xdr:nvSpPr>
      <xdr:spPr>
        <a:xfrm>
          <a:off x="9999358240" y="3775838"/>
          <a:ext cx="855634" cy="372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>
            <a:lnSpc>
              <a:spcPts val="1300"/>
            </a:lnSpc>
          </a:pPr>
          <a:r>
            <a:rPr lang="en-US" sz="1200" b="1">
              <a:latin typeface="Simplified Arabic" pitchFamily="18" charset="-78"/>
              <a:cs typeface="Simplified Arabic" pitchFamily="18" charset="-78"/>
            </a:rPr>
            <a:t>  </a:t>
          </a:r>
          <a:r>
            <a:rPr lang="ar-IQ" sz="1200" b="1">
              <a:latin typeface="Simplified Arabic" pitchFamily="18" charset="-78"/>
              <a:cs typeface="+mn-cs"/>
            </a:rPr>
            <a:t>المحافظة</a:t>
          </a:r>
          <a:endParaRPr lang="en-US" sz="1200" b="1">
            <a:latin typeface="Simplified Arabic" pitchFamily="18" charset="-78"/>
            <a:cs typeface="+mn-cs"/>
          </a:endParaRPr>
        </a:p>
      </xdr:txBody>
    </xdr:sp>
    <xdr:clientData/>
  </xdr:twoCellAnchor>
  <xdr:twoCellAnchor>
    <xdr:from>
      <xdr:col>7</xdr:col>
      <xdr:colOff>476251</xdr:colOff>
      <xdr:row>3</xdr:row>
      <xdr:rowOff>64112</xdr:rowOff>
    </xdr:from>
    <xdr:to>
      <xdr:col>7</xdr:col>
      <xdr:colOff>1285317</xdr:colOff>
      <xdr:row>3</xdr:row>
      <xdr:rowOff>495300</xdr:rowOff>
    </xdr:to>
    <xdr:sp macro="" textlink="">
      <xdr:nvSpPr>
        <xdr:cNvPr id="4" name="مربع نص 3"/>
        <xdr:cNvSpPr txBox="1"/>
      </xdr:nvSpPr>
      <xdr:spPr>
        <a:xfrm flipH="1">
          <a:off x="9986972583" y="2064362"/>
          <a:ext cx="809066" cy="431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200" b="1">
              <a:latin typeface="Times New Roman" pitchFamily="18" charset="0"/>
              <a:cs typeface="Times New Roman" pitchFamily="18" charset="0"/>
            </a:rPr>
            <a:t>Type</a:t>
          </a:r>
        </a:p>
      </xdr:txBody>
    </xdr:sp>
    <xdr:clientData/>
  </xdr:twoCellAnchor>
  <xdr:twoCellAnchor>
    <xdr:from>
      <xdr:col>7</xdr:col>
      <xdr:colOff>552451</xdr:colOff>
      <xdr:row>6</xdr:row>
      <xdr:rowOff>133350</xdr:rowOff>
    </xdr:from>
    <xdr:to>
      <xdr:col>7</xdr:col>
      <xdr:colOff>1289242</xdr:colOff>
      <xdr:row>6</xdr:row>
      <xdr:rowOff>711200</xdr:rowOff>
    </xdr:to>
    <xdr:sp macro="" textlink="">
      <xdr:nvSpPr>
        <xdr:cNvPr id="5" name="مربع نص 4"/>
        <xdr:cNvSpPr txBox="1"/>
      </xdr:nvSpPr>
      <xdr:spPr>
        <a:xfrm flipH="1">
          <a:off x="9986968658" y="3543300"/>
          <a:ext cx="736791" cy="577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400" b="1">
              <a:latin typeface="Times New Roman" pitchFamily="18" charset="0"/>
              <a:cs typeface="Times New Roman" pitchFamily="18" charset="0"/>
            </a:rPr>
            <a:t>Gov.</a:t>
          </a:r>
          <a:r>
            <a:rPr lang="ar-SA" sz="1400">
              <a:latin typeface="Times New Roman" pitchFamily="18" charset="0"/>
              <a:cs typeface="Times New Roman" pitchFamily="18" charset="0"/>
            </a:rPr>
            <a:t> </a:t>
          </a:r>
          <a:endParaRPr lang="en-US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55</xdr:col>
      <xdr:colOff>514350</xdr:colOff>
      <xdr:row>3</xdr:row>
      <xdr:rowOff>606425</xdr:rowOff>
    </xdr:from>
    <xdr:to>
      <xdr:col>56</xdr:col>
      <xdr:colOff>161925</xdr:colOff>
      <xdr:row>4</xdr:row>
      <xdr:rowOff>177800</xdr:rowOff>
    </xdr:to>
    <xdr:sp macro="" textlink="">
      <xdr:nvSpPr>
        <xdr:cNvPr id="6" name="مربع نص 5"/>
        <xdr:cNvSpPr txBox="1"/>
      </xdr:nvSpPr>
      <xdr:spPr>
        <a:xfrm>
          <a:off x="9953386875" y="2597150"/>
          <a:ext cx="2571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>
              <a:solidFill>
                <a:sysClr val="windowText" lastClr="000000"/>
              </a:solidFill>
            </a:rPr>
            <a:t>*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87</xdr:col>
      <xdr:colOff>185658</xdr:colOff>
      <xdr:row>1</xdr:row>
      <xdr:rowOff>652866</xdr:rowOff>
    </xdr:from>
    <xdr:to>
      <xdr:col>88</xdr:col>
      <xdr:colOff>57958</xdr:colOff>
      <xdr:row>2</xdr:row>
      <xdr:rowOff>289947</xdr:rowOff>
    </xdr:to>
    <xdr:sp macro="" textlink="">
      <xdr:nvSpPr>
        <xdr:cNvPr id="7" name="مربع نص 6"/>
        <xdr:cNvSpPr txBox="1"/>
      </xdr:nvSpPr>
      <xdr:spPr>
        <a:xfrm>
          <a:off x="9933983642" y="1452966"/>
          <a:ext cx="481900" cy="303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النوع</a:t>
          </a:r>
          <a:endParaRPr lang="en-US" sz="1100" b="1"/>
        </a:p>
      </xdr:txBody>
    </xdr:sp>
    <xdr:clientData/>
  </xdr:twoCellAnchor>
  <xdr:twoCellAnchor>
    <xdr:from>
      <xdr:col>87</xdr:col>
      <xdr:colOff>33258</xdr:colOff>
      <xdr:row>3</xdr:row>
      <xdr:rowOff>245874</xdr:rowOff>
    </xdr:from>
    <xdr:to>
      <xdr:col>88</xdr:col>
      <xdr:colOff>10332</xdr:colOff>
      <xdr:row>3</xdr:row>
      <xdr:rowOff>483999</xdr:rowOff>
    </xdr:to>
    <xdr:sp macro="" textlink="">
      <xdr:nvSpPr>
        <xdr:cNvPr id="8" name="مربع نص 7"/>
        <xdr:cNvSpPr txBox="1"/>
      </xdr:nvSpPr>
      <xdr:spPr>
        <a:xfrm>
          <a:off x="9934031268" y="2236599"/>
          <a:ext cx="5866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ar-IQ" sz="1100" b="1"/>
            <a:t>المحافظة</a:t>
          </a:r>
          <a:endParaRPr lang="en-US" sz="1100" b="1"/>
        </a:p>
      </xdr:txBody>
    </xdr:sp>
    <xdr:clientData/>
  </xdr:twoCellAnchor>
  <xdr:oneCellAnchor>
    <xdr:from>
      <xdr:col>105</xdr:col>
      <xdr:colOff>357914</xdr:colOff>
      <xdr:row>1</xdr:row>
      <xdr:rowOff>600559</xdr:rowOff>
    </xdr:from>
    <xdr:ext cx="581025" cy="264560"/>
    <xdr:sp macro="" textlink="">
      <xdr:nvSpPr>
        <xdr:cNvPr id="9" name="مربع نص 8"/>
        <xdr:cNvSpPr txBox="1"/>
      </xdr:nvSpPr>
      <xdr:spPr>
        <a:xfrm>
          <a:off x="9922739461" y="1400659"/>
          <a:ext cx="581025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r" rtl="1"/>
          <a:r>
            <a:rPr lang="en-US" sz="1100" b="1"/>
            <a:t>Type</a:t>
          </a:r>
        </a:p>
      </xdr:txBody>
    </xdr:sp>
    <xdr:clientData/>
  </xdr:oneCellAnchor>
  <xdr:twoCellAnchor>
    <xdr:from>
      <xdr:col>105</xdr:col>
      <xdr:colOff>434114</xdr:colOff>
      <xdr:row>3</xdr:row>
      <xdr:rowOff>160148</xdr:rowOff>
    </xdr:from>
    <xdr:to>
      <xdr:col>106</xdr:col>
      <xdr:colOff>458814</xdr:colOff>
      <xdr:row>3</xdr:row>
      <xdr:rowOff>379223</xdr:rowOff>
    </xdr:to>
    <xdr:sp macro="" textlink="">
      <xdr:nvSpPr>
        <xdr:cNvPr id="10" name="مربع نص 9"/>
        <xdr:cNvSpPr txBox="1"/>
      </xdr:nvSpPr>
      <xdr:spPr>
        <a:xfrm>
          <a:off x="9922609986" y="2150873"/>
          <a:ext cx="634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1"/>
          <a:r>
            <a:rPr lang="en-US" sz="1100" b="1"/>
            <a:t>Gov.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6"/>
  <sheetViews>
    <sheetView rightToLeft="1" view="pageBreakPreview" topLeftCell="A16" zoomScale="110" zoomScaleNormal="100" zoomScaleSheetLayoutView="110" workbookViewId="0">
      <selection activeCell="J2" sqref="J2"/>
    </sheetView>
  </sheetViews>
  <sheetFormatPr defaultRowHeight="12.75" x14ac:dyDescent="0.2"/>
  <cols>
    <col min="1" max="1" width="22.5703125" style="4" customWidth="1"/>
    <col min="2" max="2" width="30.5703125" style="4" customWidth="1"/>
    <col min="3" max="3" width="40.85546875" style="4" customWidth="1"/>
    <col min="4" max="4" width="32.85546875" style="4" customWidth="1"/>
    <col min="5" max="5" width="9.140625" style="4" hidden="1" customWidth="1"/>
    <col min="6" max="6" width="0.140625" style="4" hidden="1" customWidth="1"/>
    <col min="7" max="7" width="20.85546875" style="4" customWidth="1"/>
    <col min="8" max="8" width="29.85546875" style="4" customWidth="1"/>
    <col min="9" max="10" width="9.140625" style="4"/>
    <col min="11" max="11" width="17.5703125" style="4" customWidth="1"/>
    <col min="12" max="12" width="14.140625" style="4" customWidth="1"/>
    <col min="13" max="13" width="18" style="4" customWidth="1"/>
    <col min="14" max="14" width="23.7109375" style="4" customWidth="1"/>
    <col min="15" max="16384" width="9.140625" style="4"/>
  </cols>
  <sheetData>
    <row r="1" spans="1:18" ht="25.5" customHeight="1" x14ac:dyDescent="0.2">
      <c r="A1" s="299" t="s">
        <v>228</v>
      </c>
      <c r="B1" s="299"/>
      <c r="C1" s="299"/>
      <c r="D1" s="299"/>
      <c r="E1" s="299"/>
      <c r="F1" s="299"/>
      <c r="G1" s="299"/>
      <c r="H1" s="299"/>
    </row>
    <row r="2" spans="1:18" ht="47.25" customHeight="1" x14ac:dyDescent="0.2">
      <c r="A2" s="299" t="s">
        <v>229</v>
      </c>
      <c r="B2" s="299"/>
      <c r="C2" s="299"/>
      <c r="D2" s="299"/>
      <c r="E2" s="299"/>
      <c r="F2" s="299"/>
      <c r="G2" s="299"/>
      <c r="H2" s="299"/>
    </row>
    <row r="3" spans="1:18" ht="21" customHeight="1" thickBot="1" x14ac:dyDescent="0.25">
      <c r="A3" s="169" t="s">
        <v>126</v>
      </c>
      <c r="B3" s="299"/>
      <c r="C3" s="299"/>
      <c r="D3" s="299"/>
      <c r="E3" s="299"/>
      <c r="F3" s="299"/>
      <c r="G3" s="299"/>
      <c r="H3" s="170" t="s">
        <v>127</v>
      </c>
    </row>
    <row r="4" spans="1:18" s="5" customFormat="1" ht="37.5" customHeight="1" thickBot="1" x14ac:dyDescent="0.3">
      <c r="A4" s="300" t="s">
        <v>133</v>
      </c>
      <c r="B4" s="280" t="s">
        <v>134</v>
      </c>
      <c r="C4" s="280" t="s">
        <v>255</v>
      </c>
      <c r="D4" s="281" t="s">
        <v>135</v>
      </c>
      <c r="E4" s="282"/>
      <c r="F4" s="282"/>
      <c r="G4" s="280" t="s">
        <v>136</v>
      </c>
      <c r="H4" s="302" t="s">
        <v>11</v>
      </c>
      <c r="R4" s="5" t="s">
        <v>137</v>
      </c>
    </row>
    <row r="5" spans="1:18" s="5" customFormat="1" ht="44.25" customHeight="1" thickBot="1" x14ac:dyDescent="0.25">
      <c r="A5" s="301"/>
      <c r="B5" s="263" t="s">
        <v>138</v>
      </c>
      <c r="C5" s="263" t="s">
        <v>256</v>
      </c>
      <c r="D5" s="263" t="s">
        <v>68</v>
      </c>
      <c r="E5" s="283"/>
      <c r="F5" s="283"/>
      <c r="G5" s="263" t="s">
        <v>139</v>
      </c>
      <c r="H5" s="303"/>
      <c r="J5" s="287"/>
      <c r="K5" s="288">
        <v>138795</v>
      </c>
      <c r="L5" s="289">
        <v>4082</v>
      </c>
      <c r="M5" s="219">
        <f>K5+L5</f>
        <v>142877</v>
      </c>
      <c r="N5" s="219" t="e">
        <f>B6+#REF!+C6</f>
        <v>#REF!</v>
      </c>
    </row>
    <row r="6" spans="1:18" ht="27" customHeight="1" x14ac:dyDescent="0.25">
      <c r="A6" s="171" t="s">
        <v>14</v>
      </c>
      <c r="B6" s="172">
        <v>250631</v>
      </c>
      <c r="C6" s="173">
        <v>142877</v>
      </c>
      <c r="D6" s="174">
        <f>B6+C6</f>
        <v>393508</v>
      </c>
      <c r="E6" s="175"/>
      <c r="F6" s="175"/>
      <c r="G6" s="260">
        <f>D6/D21*100</f>
        <v>6.4897692146450412</v>
      </c>
      <c r="H6" s="176" t="s">
        <v>140</v>
      </c>
      <c r="J6" s="70"/>
      <c r="K6" s="290">
        <v>80663</v>
      </c>
      <c r="L6" s="291">
        <v>1385</v>
      </c>
      <c r="M6" s="219">
        <f t="shared" ref="M6:M20" si="0">K6+L6</f>
        <v>82048</v>
      </c>
      <c r="N6" s="219" t="e">
        <f>B7+#REF!+C7</f>
        <v>#REF!</v>
      </c>
    </row>
    <row r="7" spans="1:18" ht="27" customHeight="1" x14ac:dyDescent="0.25">
      <c r="A7" s="177" t="s">
        <v>16</v>
      </c>
      <c r="B7" s="131">
        <v>120300</v>
      </c>
      <c r="C7" s="157">
        <v>82048</v>
      </c>
      <c r="D7" s="178">
        <f t="shared" ref="D7:D25" si="1">B7+C7</f>
        <v>202348</v>
      </c>
      <c r="E7" s="179"/>
      <c r="F7" s="179"/>
      <c r="G7" s="180">
        <f>D7/D21*100</f>
        <v>3.3371413568339019</v>
      </c>
      <c r="H7" s="181" t="s">
        <v>17</v>
      </c>
      <c r="J7" s="70"/>
      <c r="K7" s="290">
        <v>100168</v>
      </c>
      <c r="L7" s="291">
        <v>208</v>
      </c>
      <c r="M7" s="219">
        <f t="shared" si="0"/>
        <v>100376</v>
      </c>
      <c r="N7" s="219" t="e">
        <f>B8+#REF!+C8</f>
        <v>#REF!</v>
      </c>
    </row>
    <row r="8" spans="1:18" ht="27" customHeight="1" x14ac:dyDescent="0.25">
      <c r="A8" s="177" t="s">
        <v>18</v>
      </c>
      <c r="B8" s="131">
        <v>142918</v>
      </c>
      <c r="C8" s="157">
        <v>100376</v>
      </c>
      <c r="D8" s="178">
        <f t="shared" si="1"/>
        <v>243294</v>
      </c>
      <c r="E8" s="179"/>
      <c r="F8" s="179"/>
      <c r="G8" s="180">
        <f>D8/D21*100</f>
        <v>4.0124264597107322</v>
      </c>
      <c r="H8" s="181" t="s">
        <v>19</v>
      </c>
      <c r="J8" s="70"/>
      <c r="K8" s="290">
        <v>115498</v>
      </c>
      <c r="L8" s="291">
        <v>1446</v>
      </c>
      <c r="M8" s="219">
        <f t="shared" si="0"/>
        <v>116944</v>
      </c>
      <c r="N8" s="219" t="e">
        <f>B9+#REF!+C9</f>
        <v>#REF!</v>
      </c>
    </row>
    <row r="9" spans="1:18" ht="27" customHeight="1" x14ac:dyDescent="0.25">
      <c r="A9" s="177" t="s">
        <v>20</v>
      </c>
      <c r="B9" s="131">
        <v>133765</v>
      </c>
      <c r="C9" s="157">
        <v>116944</v>
      </c>
      <c r="D9" s="178">
        <f t="shared" si="1"/>
        <v>250709</v>
      </c>
      <c r="E9" s="179"/>
      <c r="F9" s="179"/>
      <c r="G9" s="180">
        <f>D9/D21*100</f>
        <v>4.1347153044777842</v>
      </c>
      <c r="H9" s="181" t="s">
        <v>141</v>
      </c>
      <c r="J9" s="70"/>
      <c r="K9" s="292">
        <v>1796388</v>
      </c>
      <c r="L9" s="291">
        <v>77330</v>
      </c>
      <c r="M9" s="219">
        <f t="shared" si="0"/>
        <v>1873718</v>
      </c>
      <c r="N9" s="219" t="e">
        <f>B10+#REF!+C10</f>
        <v>#REF!</v>
      </c>
    </row>
    <row r="10" spans="1:18" ht="27" customHeight="1" x14ac:dyDescent="0.2">
      <c r="A10" s="177" t="s">
        <v>22</v>
      </c>
      <c r="B10" s="178">
        <v>995251</v>
      </c>
      <c r="C10" s="178">
        <v>1873718</v>
      </c>
      <c r="D10" s="178">
        <f t="shared" si="1"/>
        <v>2868969</v>
      </c>
      <c r="E10" s="178"/>
      <c r="F10" s="178"/>
      <c r="G10" s="241">
        <f>D10/D21*100</f>
        <v>47.315293955830555</v>
      </c>
      <c r="H10" s="181" t="s">
        <v>23</v>
      </c>
      <c r="J10" s="70"/>
      <c r="K10" s="290">
        <v>148980</v>
      </c>
      <c r="L10" s="291">
        <v>4807</v>
      </c>
      <c r="M10" s="219">
        <f t="shared" si="0"/>
        <v>153787</v>
      </c>
      <c r="N10" s="219" t="e">
        <f>B11+#REF!+C11</f>
        <v>#REF!</v>
      </c>
    </row>
    <row r="11" spans="1:18" ht="27" customHeight="1" x14ac:dyDescent="0.25">
      <c r="A11" s="177" t="s">
        <v>24</v>
      </c>
      <c r="B11" s="131">
        <v>151652</v>
      </c>
      <c r="C11" s="157">
        <v>153787</v>
      </c>
      <c r="D11" s="178">
        <f t="shared" si="1"/>
        <v>305439</v>
      </c>
      <c r="E11" s="179"/>
      <c r="F11" s="179"/>
      <c r="G11" s="180">
        <f>D11/D21*100</f>
        <v>5.0373273711130828</v>
      </c>
      <c r="H11" s="181" t="s">
        <v>25</v>
      </c>
      <c r="J11" s="70"/>
      <c r="K11" s="290">
        <v>87917</v>
      </c>
      <c r="L11" s="291">
        <v>1801</v>
      </c>
      <c r="M11" s="219">
        <f t="shared" si="0"/>
        <v>89718</v>
      </c>
      <c r="N11" s="219" t="e">
        <f>B12+#REF!+C12</f>
        <v>#REF!</v>
      </c>
    </row>
    <row r="12" spans="1:18" ht="27" customHeight="1" x14ac:dyDescent="0.25">
      <c r="A12" s="177" t="s">
        <v>26</v>
      </c>
      <c r="B12" s="131">
        <v>75269</v>
      </c>
      <c r="C12" s="157">
        <v>89718</v>
      </c>
      <c r="D12" s="178">
        <f t="shared" si="1"/>
        <v>164987</v>
      </c>
      <c r="E12" s="179"/>
      <c r="F12" s="179"/>
      <c r="G12" s="180">
        <f>D12/D21*100</f>
        <v>2.7209803953582683</v>
      </c>
      <c r="H12" s="181" t="s">
        <v>27</v>
      </c>
      <c r="J12" s="70"/>
      <c r="K12" s="290">
        <v>109420</v>
      </c>
      <c r="L12" s="291">
        <v>2360</v>
      </c>
      <c r="M12" s="219">
        <f t="shared" si="0"/>
        <v>111780</v>
      </c>
      <c r="N12" s="219" t="e">
        <f>B13+#REF!+C13</f>
        <v>#REF!</v>
      </c>
    </row>
    <row r="13" spans="1:18" ht="27" customHeight="1" x14ac:dyDescent="0.25">
      <c r="A13" s="177" t="s">
        <v>28</v>
      </c>
      <c r="B13" s="131">
        <v>82165</v>
      </c>
      <c r="C13" s="157">
        <v>111780</v>
      </c>
      <c r="D13" s="178">
        <f t="shared" si="1"/>
        <v>193945</v>
      </c>
      <c r="E13" s="179"/>
      <c r="F13" s="179"/>
      <c r="G13" s="180">
        <f>D13/D21*100</f>
        <v>3.1985583274910105</v>
      </c>
      <c r="H13" s="181" t="s">
        <v>29</v>
      </c>
      <c r="J13" s="70"/>
      <c r="K13" s="290">
        <v>117735</v>
      </c>
      <c r="L13" s="291">
        <v>1839</v>
      </c>
      <c r="M13" s="219">
        <f t="shared" si="0"/>
        <v>119574</v>
      </c>
      <c r="N13" s="219" t="e">
        <f>B14+#REF!+C14</f>
        <v>#REF!</v>
      </c>
    </row>
    <row r="14" spans="1:18" ht="27" customHeight="1" x14ac:dyDescent="0.25">
      <c r="A14" s="177" t="s">
        <v>30</v>
      </c>
      <c r="B14" s="131">
        <v>115953</v>
      </c>
      <c r="C14" s="157">
        <v>119574</v>
      </c>
      <c r="D14" s="178">
        <f t="shared" si="1"/>
        <v>235527</v>
      </c>
      <c r="E14" s="182"/>
      <c r="F14" s="179"/>
      <c r="G14" s="180">
        <f>D14/D21*100</f>
        <v>3.8843323993862962</v>
      </c>
      <c r="H14" s="181" t="s">
        <v>31</v>
      </c>
      <c r="J14" s="70"/>
      <c r="K14" s="290">
        <v>134264</v>
      </c>
      <c r="L14" s="291">
        <v>757</v>
      </c>
      <c r="M14" s="219">
        <f t="shared" si="0"/>
        <v>135021</v>
      </c>
      <c r="N14" s="219" t="e">
        <f>B15+#REF!+C15</f>
        <v>#REF!</v>
      </c>
    </row>
    <row r="15" spans="1:18" ht="27" customHeight="1" x14ac:dyDescent="0.25">
      <c r="A15" s="177" t="s">
        <v>32</v>
      </c>
      <c r="B15" s="131">
        <v>100889</v>
      </c>
      <c r="C15" s="157">
        <v>135021</v>
      </c>
      <c r="D15" s="178">
        <f t="shared" si="1"/>
        <v>235910</v>
      </c>
      <c r="E15" s="179"/>
      <c r="F15" s="179"/>
      <c r="G15" s="180">
        <f>D15/D21*100</f>
        <v>3.8906488697228818</v>
      </c>
      <c r="H15" s="181" t="s">
        <v>142</v>
      </c>
      <c r="J15" s="70"/>
      <c r="K15" s="290">
        <v>104097</v>
      </c>
      <c r="L15" s="291">
        <v>2876</v>
      </c>
      <c r="M15" s="219">
        <f t="shared" si="0"/>
        <v>106973</v>
      </c>
      <c r="N15" s="219" t="e">
        <f>B16+#REF!+C16</f>
        <v>#REF!</v>
      </c>
    </row>
    <row r="16" spans="1:18" ht="27" customHeight="1" x14ac:dyDescent="0.25">
      <c r="A16" s="177" t="s">
        <v>34</v>
      </c>
      <c r="B16" s="131">
        <v>101162</v>
      </c>
      <c r="C16" s="157">
        <v>106973</v>
      </c>
      <c r="D16" s="178">
        <f t="shared" si="1"/>
        <v>208135</v>
      </c>
      <c r="E16" s="179"/>
      <c r="F16" s="179"/>
      <c r="G16" s="180">
        <f>D16/D21*100</f>
        <v>3.432581079648052</v>
      </c>
      <c r="H16" s="181" t="s">
        <v>143</v>
      </c>
      <c r="J16" s="70"/>
      <c r="K16" s="290">
        <v>61901</v>
      </c>
      <c r="L16" s="291">
        <v>1976</v>
      </c>
      <c r="M16" s="219">
        <f t="shared" si="0"/>
        <v>63877</v>
      </c>
      <c r="N16" s="219" t="e">
        <f>B17+#REF!+C17</f>
        <v>#REF!</v>
      </c>
    </row>
    <row r="17" spans="1:20" ht="27" customHeight="1" x14ac:dyDescent="0.25">
      <c r="A17" s="177" t="s">
        <v>36</v>
      </c>
      <c r="B17" s="131">
        <v>51707</v>
      </c>
      <c r="C17" s="157">
        <v>63877</v>
      </c>
      <c r="D17" s="178">
        <f t="shared" si="1"/>
        <v>115584</v>
      </c>
      <c r="E17" s="179"/>
      <c r="F17" s="179"/>
      <c r="G17" s="180">
        <f>D17/D21*100</f>
        <v>1.9062216902973574</v>
      </c>
      <c r="H17" s="181" t="s">
        <v>144</v>
      </c>
      <c r="J17" s="70"/>
      <c r="K17" s="290">
        <v>93980</v>
      </c>
      <c r="L17" s="291">
        <v>1753</v>
      </c>
      <c r="M17" s="219">
        <f t="shared" si="0"/>
        <v>95733</v>
      </c>
      <c r="N17" s="219" t="e">
        <f>B18+#REF!+C18</f>
        <v>#REF!</v>
      </c>
    </row>
    <row r="18" spans="1:20" ht="27" customHeight="1" x14ac:dyDescent="0.25">
      <c r="A18" s="177" t="s">
        <v>38</v>
      </c>
      <c r="B18" s="131">
        <v>79321</v>
      </c>
      <c r="C18" s="157">
        <v>95733</v>
      </c>
      <c r="D18" s="178">
        <f t="shared" si="1"/>
        <v>175054</v>
      </c>
      <c r="E18" s="179"/>
      <c r="F18" s="179"/>
      <c r="G18" s="241">
        <f>D18/D21*100</f>
        <v>2.88700626188152</v>
      </c>
      <c r="H18" s="181" t="s">
        <v>76</v>
      </c>
      <c r="J18" s="70"/>
      <c r="K18" s="290">
        <v>64610</v>
      </c>
      <c r="L18" s="291">
        <v>551</v>
      </c>
      <c r="M18" s="219">
        <f t="shared" si="0"/>
        <v>65161</v>
      </c>
      <c r="N18" s="219" t="e">
        <f>B19+#REF!+C19</f>
        <v>#REF!</v>
      </c>
    </row>
    <row r="19" spans="1:20" ht="27" customHeight="1" thickBot="1" x14ac:dyDescent="0.3">
      <c r="A19" s="177" t="s">
        <v>40</v>
      </c>
      <c r="B19" s="131">
        <v>51131</v>
      </c>
      <c r="C19" s="157">
        <v>65161</v>
      </c>
      <c r="D19" s="178">
        <f t="shared" si="1"/>
        <v>116292</v>
      </c>
      <c r="E19" s="179"/>
      <c r="F19" s="179"/>
      <c r="G19" s="241">
        <f>D19/D21*100</f>
        <v>1.9178980897707321</v>
      </c>
      <c r="H19" s="181" t="s">
        <v>145</v>
      </c>
      <c r="J19" s="70"/>
      <c r="K19" s="293">
        <v>198908</v>
      </c>
      <c r="L19" s="291">
        <v>10600</v>
      </c>
      <c r="M19" s="219">
        <f t="shared" si="0"/>
        <v>209508</v>
      </c>
      <c r="N19" s="219" t="e">
        <f>B20+#REF!+C20</f>
        <v>#REF!</v>
      </c>
    </row>
    <row r="20" spans="1:20" ht="27" customHeight="1" thickBot="1" x14ac:dyDescent="0.3">
      <c r="A20" s="230" t="s">
        <v>42</v>
      </c>
      <c r="B20" s="131">
        <v>144304</v>
      </c>
      <c r="C20" s="157">
        <v>209508</v>
      </c>
      <c r="D20" s="156">
        <f t="shared" si="1"/>
        <v>353812</v>
      </c>
      <c r="E20" s="179"/>
      <c r="F20" s="237"/>
      <c r="G20" s="241">
        <f>D20/D21*100</f>
        <v>5.8350992238327848</v>
      </c>
      <c r="H20" s="181" t="s">
        <v>146</v>
      </c>
      <c r="J20" s="70"/>
      <c r="K20" s="294">
        <v>3353324</v>
      </c>
      <c r="L20" s="291">
        <v>113771</v>
      </c>
      <c r="M20" s="219">
        <f t="shared" si="0"/>
        <v>3467095</v>
      </c>
      <c r="N20" s="219" t="e">
        <f>#REF!+#REF!+#REF!</f>
        <v>#REF!</v>
      </c>
    </row>
    <row r="21" spans="1:20" ht="27" customHeight="1" thickBot="1" x14ac:dyDescent="0.25">
      <c r="A21" s="239" t="s">
        <v>87</v>
      </c>
      <c r="B21" s="134">
        <f>SUM(B6:B20)</f>
        <v>2596418</v>
      </c>
      <c r="C21" s="134">
        <f>SUM(C6:C20)</f>
        <v>3467095</v>
      </c>
      <c r="D21" s="134">
        <f>SUM(D6:D20)</f>
        <v>6063513</v>
      </c>
      <c r="E21" s="134"/>
      <c r="F21" s="134"/>
      <c r="G21" s="199">
        <f>D21/D27*100</f>
        <v>74.894476644546899</v>
      </c>
      <c r="H21" s="240"/>
      <c r="K21" s="242"/>
      <c r="L21" s="220"/>
      <c r="M21" s="219"/>
      <c r="N21" s="219"/>
    </row>
    <row r="22" spans="1:20" ht="27" customHeight="1" thickBot="1" x14ac:dyDescent="0.3">
      <c r="A22" s="244" t="s">
        <v>209</v>
      </c>
      <c r="B22" s="245"/>
      <c r="C22" s="246"/>
      <c r="D22" s="247"/>
      <c r="E22" s="248"/>
      <c r="F22" s="249"/>
      <c r="G22" s="250"/>
      <c r="H22" s="251" t="s">
        <v>210</v>
      </c>
      <c r="K22" s="242"/>
      <c r="L22" s="220"/>
      <c r="M22" s="219"/>
      <c r="N22" s="219"/>
    </row>
    <row r="23" spans="1:20" ht="27" customHeight="1" x14ac:dyDescent="0.25">
      <c r="A23" s="231" t="s">
        <v>120</v>
      </c>
      <c r="B23" s="158">
        <v>323771</v>
      </c>
      <c r="C23" s="232">
        <v>0</v>
      </c>
      <c r="D23" s="156">
        <f t="shared" si="1"/>
        <v>323771</v>
      </c>
      <c r="E23" s="233"/>
      <c r="F23" s="234"/>
      <c r="G23" s="235">
        <f>D23/D27*100</f>
        <v>3.9991106801752703</v>
      </c>
      <c r="H23" s="236" t="s">
        <v>121</v>
      </c>
      <c r="K23" s="218"/>
      <c r="L23" s="218"/>
      <c r="M23" s="218"/>
      <c r="N23" s="218"/>
      <c r="R23" s="38">
        <v>569252</v>
      </c>
      <c r="S23" s="38">
        <v>152299</v>
      </c>
      <c r="T23" s="4">
        <f>SUM(R23:S23)</f>
        <v>721551</v>
      </c>
    </row>
    <row r="24" spans="1:20" ht="27" customHeight="1" x14ac:dyDescent="0.25">
      <c r="A24" s="177" t="s">
        <v>122</v>
      </c>
      <c r="B24" s="157">
        <v>987240</v>
      </c>
      <c r="C24" s="131">
        <v>0</v>
      </c>
      <c r="D24" s="156">
        <f t="shared" si="1"/>
        <v>987240</v>
      </c>
      <c r="E24" s="186"/>
      <c r="F24" s="187"/>
      <c r="G24" s="188">
        <f>D24/D27*100</f>
        <v>12.1940569967546</v>
      </c>
      <c r="H24" s="181" t="s">
        <v>147</v>
      </c>
      <c r="K24" s="207"/>
      <c r="L24" s="207"/>
      <c r="M24" s="207"/>
      <c r="N24" s="207"/>
    </row>
    <row r="25" spans="1:20" ht="27" customHeight="1" thickBot="1" x14ac:dyDescent="0.3">
      <c r="A25" s="183" t="s">
        <v>124</v>
      </c>
      <c r="B25" s="184">
        <v>721551</v>
      </c>
      <c r="C25" s="133">
        <v>0</v>
      </c>
      <c r="D25" s="259">
        <f t="shared" si="1"/>
        <v>721551</v>
      </c>
      <c r="E25" s="189"/>
      <c r="F25" s="190"/>
      <c r="G25" s="191">
        <f>D25/D27*100</f>
        <v>8.9123556785232338</v>
      </c>
      <c r="H25" s="185" t="s">
        <v>125</v>
      </c>
      <c r="K25" s="207">
        <v>2596418</v>
      </c>
      <c r="L25" s="207">
        <v>345120</v>
      </c>
      <c r="M25" s="207">
        <v>3008204</v>
      </c>
      <c r="N25" s="207">
        <v>5949742</v>
      </c>
    </row>
    <row r="26" spans="1:20" ht="27" customHeight="1" thickBot="1" x14ac:dyDescent="0.3">
      <c r="A26" s="252" t="s">
        <v>211</v>
      </c>
      <c r="B26" s="253">
        <f>SUM(B23:B25)</f>
        <v>2032562</v>
      </c>
      <c r="C26" s="254">
        <f>SUM(C23:C25)</f>
        <v>0</v>
      </c>
      <c r="D26" s="243">
        <f>SUM(D23:D25)</f>
        <v>2032562</v>
      </c>
      <c r="E26" s="255"/>
      <c r="F26" s="256"/>
      <c r="G26" s="257">
        <f>D26/D27*100</f>
        <v>25.105523355453109</v>
      </c>
      <c r="H26" s="258" t="s">
        <v>212</v>
      </c>
      <c r="K26" s="207"/>
      <c r="L26" s="207"/>
      <c r="M26" s="207"/>
      <c r="N26" s="207"/>
    </row>
    <row r="27" spans="1:20" s="5" customFormat="1" ht="27" customHeight="1" thickBot="1" x14ac:dyDescent="0.3">
      <c r="A27" s="196" t="s">
        <v>48</v>
      </c>
      <c r="B27" s="134">
        <f>B21+B26</f>
        <v>4628980</v>
      </c>
      <c r="C27" s="134">
        <f>C21+C26</f>
        <v>3467095</v>
      </c>
      <c r="D27" s="134">
        <f>D21+D26</f>
        <v>8096075</v>
      </c>
      <c r="E27" s="134"/>
      <c r="F27" s="134"/>
      <c r="G27" s="199">
        <f>G21+G26</f>
        <v>100</v>
      </c>
      <c r="H27" s="197" t="s">
        <v>148</v>
      </c>
      <c r="K27" s="207">
        <v>772022</v>
      </c>
      <c r="L27" s="207">
        <v>0</v>
      </c>
      <c r="M27" s="207">
        <v>0</v>
      </c>
      <c r="N27" s="207">
        <v>772022</v>
      </c>
    </row>
    <row r="28" spans="1:20" s="5" customFormat="1" ht="27" customHeight="1" x14ac:dyDescent="0.25">
      <c r="A28" s="298" t="s">
        <v>254</v>
      </c>
      <c r="B28" s="298"/>
      <c r="C28" s="298"/>
      <c r="D28" s="298"/>
      <c r="E28" s="298"/>
      <c r="F28" s="298"/>
      <c r="G28" s="298"/>
      <c r="H28" s="298"/>
      <c r="K28" s="207"/>
      <c r="L28" s="207"/>
      <c r="M28" s="207"/>
      <c r="N28" s="207"/>
    </row>
    <row r="29" spans="1:20" ht="22.5" customHeight="1" x14ac:dyDescent="0.25">
      <c r="A29" s="238" t="s">
        <v>241</v>
      </c>
      <c r="B29" s="238"/>
      <c r="C29" s="238"/>
      <c r="D29" s="243"/>
      <c r="E29" s="56"/>
      <c r="F29" s="56"/>
      <c r="G29" s="56"/>
      <c r="H29" s="261"/>
      <c r="K29" s="207">
        <v>569252</v>
      </c>
      <c r="L29" s="207">
        <v>0</v>
      </c>
      <c r="M29" s="207">
        <v>0</v>
      </c>
      <c r="N29" s="207">
        <v>569252</v>
      </c>
    </row>
    <row r="30" spans="1:20" ht="18" x14ac:dyDescent="0.25">
      <c r="K30" s="207">
        <v>1603798</v>
      </c>
      <c r="L30" s="207">
        <v>0</v>
      </c>
      <c r="M30" s="207">
        <v>0</v>
      </c>
      <c r="N30" s="207">
        <v>1603798</v>
      </c>
    </row>
    <row r="31" spans="1:20" ht="18" x14ac:dyDescent="0.25">
      <c r="K31" s="207"/>
      <c r="L31" s="207"/>
      <c r="M31" s="207"/>
      <c r="N31" s="207"/>
    </row>
    <row r="32" spans="1:20" ht="18" x14ac:dyDescent="0.25">
      <c r="K32" s="207">
        <f>K25+K30</f>
        <v>4200216</v>
      </c>
      <c r="L32" s="207">
        <f>SUM(L25:L31)</f>
        <v>345120</v>
      </c>
      <c r="M32" s="207">
        <f>SUM(M25:M31)</f>
        <v>3008204</v>
      </c>
      <c r="N32" s="207">
        <f>N25+N30</f>
        <v>7553540</v>
      </c>
    </row>
    <row r="33" spans="3:14" ht="18" x14ac:dyDescent="0.25">
      <c r="K33" s="207"/>
      <c r="L33" s="207"/>
      <c r="M33" s="207"/>
      <c r="N33" s="207"/>
    </row>
    <row r="34" spans="3:14" ht="18" x14ac:dyDescent="0.25">
      <c r="K34" s="207"/>
      <c r="L34" s="207"/>
      <c r="M34" s="207"/>
      <c r="N34" s="207"/>
    </row>
    <row r="39" spans="3:14" ht="20.25" x14ac:dyDescent="0.3">
      <c r="C39" s="45">
        <v>63654</v>
      </c>
      <c r="D39" s="4" t="e">
        <f>C39=#REF!</f>
        <v>#REF!</v>
      </c>
    </row>
    <row r="40" spans="3:14" ht="20.25" x14ac:dyDescent="0.3">
      <c r="C40" s="45">
        <v>74163</v>
      </c>
    </row>
    <row r="41" spans="3:14" ht="20.25" x14ac:dyDescent="0.3">
      <c r="C41" s="45">
        <v>93395</v>
      </c>
    </row>
    <row r="42" spans="3:14" ht="20.25" x14ac:dyDescent="0.3">
      <c r="C42" s="45">
        <v>67206</v>
      </c>
    </row>
    <row r="43" spans="3:14" ht="20.25" x14ac:dyDescent="0.3">
      <c r="C43" s="45">
        <v>1747623</v>
      </c>
    </row>
    <row r="44" spans="3:14" ht="20.25" x14ac:dyDescent="0.3">
      <c r="C44" s="45">
        <v>142061</v>
      </c>
    </row>
    <row r="45" spans="3:14" ht="20.25" x14ac:dyDescent="0.3">
      <c r="C45" s="45">
        <v>85486</v>
      </c>
    </row>
    <row r="46" spans="3:14" ht="20.25" x14ac:dyDescent="0.3">
      <c r="C46" s="45">
        <v>94122</v>
      </c>
    </row>
    <row r="47" spans="3:14" ht="20.25" x14ac:dyDescent="0.3">
      <c r="C47" s="45">
        <v>56130</v>
      </c>
    </row>
    <row r="48" spans="3:14" ht="20.25" x14ac:dyDescent="0.3">
      <c r="C48" s="45">
        <v>91087</v>
      </c>
    </row>
    <row r="49" spans="3:3" ht="20.25" x14ac:dyDescent="0.3">
      <c r="C49" s="45">
        <v>91888</v>
      </c>
    </row>
    <row r="50" spans="3:3" ht="20.25" x14ac:dyDescent="0.3">
      <c r="C50" s="45">
        <v>55665</v>
      </c>
    </row>
    <row r="51" spans="3:3" ht="20.25" x14ac:dyDescent="0.3">
      <c r="C51" s="45">
        <v>90038</v>
      </c>
    </row>
    <row r="52" spans="3:3" ht="20.25" x14ac:dyDescent="0.3">
      <c r="C52" s="45">
        <v>60251</v>
      </c>
    </row>
    <row r="53" spans="3:3" ht="20.25" x14ac:dyDescent="0.3">
      <c r="C53" s="45">
        <v>195435</v>
      </c>
    </row>
    <row r="54" spans="3:3" ht="20.25" x14ac:dyDescent="0.3">
      <c r="C54" s="45">
        <v>0</v>
      </c>
    </row>
    <row r="55" spans="3:3" ht="20.25" x14ac:dyDescent="0.3">
      <c r="C55" s="45">
        <v>0</v>
      </c>
    </row>
    <row r="56" spans="3:3" ht="20.25" x14ac:dyDescent="0.3">
      <c r="C56" s="45">
        <v>0</v>
      </c>
    </row>
  </sheetData>
  <mergeCells count="6">
    <mergeCell ref="A28:H28"/>
    <mergeCell ref="A1:H1"/>
    <mergeCell ref="A2:H2"/>
    <mergeCell ref="B3:G3"/>
    <mergeCell ref="A4:A5"/>
    <mergeCell ref="H4:H5"/>
  </mergeCells>
  <printOptions horizontalCentered="1"/>
  <pageMargins left="0.25" right="0.25" top="0.75" bottom="0.75" header="0.3" footer="0.3"/>
  <pageSetup paperSize="9" scale="61" orientation="landscape" r:id="rId1"/>
  <headerFooter>
    <oddFooter xml:space="preserve">&amp;C&amp;14 18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25"/>
  <sheetViews>
    <sheetView rightToLeft="1" view="pageBreakPreview" topLeftCell="A3" zoomScale="70" zoomScaleNormal="75" zoomScaleSheetLayoutView="70" workbookViewId="0">
      <selection activeCell="K9" sqref="K9"/>
    </sheetView>
  </sheetViews>
  <sheetFormatPr defaultRowHeight="12.75" x14ac:dyDescent="0.25"/>
  <cols>
    <col min="1" max="1" width="27.140625" style="14" customWidth="1"/>
    <col min="2" max="2" width="32.140625" style="14" customWidth="1"/>
    <col min="3" max="3" width="34.42578125" style="14" customWidth="1"/>
    <col min="4" max="4" width="38" style="14" customWidth="1"/>
    <col min="5" max="5" width="29.7109375" style="14" customWidth="1"/>
    <col min="6" max="6" width="30.140625" style="14" customWidth="1"/>
    <col min="7" max="7" width="25.85546875" style="14" customWidth="1"/>
    <col min="8" max="8" width="19.28515625" style="14" customWidth="1"/>
    <col min="9" max="9" width="9.140625" style="14" hidden="1" customWidth="1"/>
    <col min="10" max="10" width="23.7109375" style="14" customWidth="1"/>
    <col min="11" max="11" width="25.28515625" style="14" customWidth="1"/>
    <col min="12" max="12" width="20" style="14" customWidth="1"/>
    <col min="13" max="13" width="21.140625" style="14" customWidth="1"/>
    <col min="14" max="14" width="26.85546875" style="14" customWidth="1"/>
    <col min="15" max="16384" width="9.140625" style="14"/>
  </cols>
  <sheetData>
    <row r="1" spans="1:12" ht="63" customHeight="1" x14ac:dyDescent="0.25">
      <c r="A1" s="315" t="s">
        <v>219</v>
      </c>
      <c r="B1" s="315"/>
      <c r="C1" s="315"/>
      <c r="D1" s="315"/>
      <c r="E1" s="315"/>
      <c r="F1" s="315"/>
      <c r="G1" s="315"/>
      <c r="H1" s="315"/>
    </row>
    <row r="2" spans="1:12" ht="52.5" customHeight="1" x14ac:dyDescent="0.25">
      <c r="A2" s="315" t="s">
        <v>220</v>
      </c>
      <c r="B2" s="315"/>
      <c r="C2" s="315"/>
      <c r="D2" s="315"/>
      <c r="E2" s="315"/>
      <c r="F2" s="315"/>
      <c r="G2" s="315"/>
      <c r="H2" s="315"/>
    </row>
    <row r="3" spans="1:12" ht="41.25" customHeight="1" thickBot="1" x14ac:dyDescent="0.3">
      <c r="A3" s="15" t="s">
        <v>89</v>
      </c>
      <c r="B3" s="347"/>
      <c r="C3" s="347"/>
      <c r="D3" s="347"/>
      <c r="E3" s="347"/>
      <c r="F3" s="347"/>
      <c r="G3" s="16"/>
      <c r="H3" s="17" t="s">
        <v>90</v>
      </c>
    </row>
    <row r="4" spans="1:12" s="18" customFormat="1" ht="54" customHeight="1" x14ac:dyDescent="0.25">
      <c r="A4" s="348"/>
      <c r="B4" s="393" t="s">
        <v>167</v>
      </c>
      <c r="C4" s="351" t="s">
        <v>168</v>
      </c>
      <c r="D4" s="351" t="s">
        <v>91</v>
      </c>
      <c r="E4" s="351" t="s">
        <v>181</v>
      </c>
      <c r="F4" s="351" t="s">
        <v>92</v>
      </c>
      <c r="G4" s="353" t="s">
        <v>93</v>
      </c>
      <c r="H4" s="355"/>
      <c r="L4" s="19"/>
    </row>
    <row r="5" spans="1:12" s="18" customFormat="1" ht="33" customHeight="1" x14ac:dyDescent="0.25">
      <c r="A5" s="349"/>
      <c r="B5" s="394"/>
      <c r="C5" s="352"/>
      <c r="D5" s="352"/>
      <c r="E5" s="352"/>
      <c r="F5" s="352"/>
      <c r="G5" s="354"/>
      <c r="H5" s="356"/>
    </row>
    <row r="6" spans="1:12" s="18" customFormat="1" ht="24" customHeight="1" x14ac:dyDescent="0.25">
      <c r="A6" s="349"/>
      <c r="B6" s="395" t="s">
        <v>173</v>
      </c>
      <c r="C6" s="352" t="s">
        <v>169</v>
      </c>
      <c r="D6" s="352" t="s">
        <v>67</v>
      </c>
      <c r="E6" s="352" t="s">
        <v>182</v>
      </c>
      <c r="F6" s="352" t="s">
        <v>68</v>
      </c>
      <c r="G6" s="354" t="s">
        <v>69</v>
      </c>
      <c r="H6" s="356"/>
    </row>
    <row r="7" spans="1:12" s="18" customFormat="1" ht="66" customHeight="1" thickBot="1" x14ac:dyDescent="0.3">
      <c r="A7" s="350"/>
      <c r="B7" s="396"/>
      <c r="C7" s="389"/>
      <c r="D7" s="389"/>
      <c r="E7" s="409"/>
      <c r="F7" s="389"/>
      <c r="G7" s="392"/>
      <c r="H7" s="357"/>
    </row>
    <row r="8" spans="1:12" s="20" customFormat="1" ht="39.950000000000003" customHeight="1" x14ac:dyDescent="0.25">
      <c r="A8" s="95" t="s">
        <v>14</v>
      </c>
      <c r="B8" s="106">
        <v>43003</v>
      </c>
      <c r="C8" s="106">
        <v>21068</v>
      </c>
      <c r="D8" s="81">
        <v>1291</v>
      </c>
      <c r="E8" s="81">
        <v>2374</v>
      </c>
      <c r="F8" s="55">
        <f t="shared" ref="F8:F22" si="0">SUM(B8:E8)</f>
        <v>67736</v>
      </c>
      <c r="G8" s="55">
        <v>2575</v>
      </c>
      <c r="H8" s="107" t="s">
        <v>70</v>
      </c>
    </row>
    <row r="9" spans="1:12" s="20" customFormat="1" ht="39.950000000000003" customHeight="1" x14ac:dyDescent="0.25">
      <c r="A9" s="95" t="s">
        <v>16</v>
      </c>
      <c r="B9" s="55">
        <v>50844</v>
      </c>
      <c r="C9" s="55">
        <v>19243</v>
      </c>
      <c r="D9" s="97">
        <v>2861</v>
      </c>
      <c r="E9" s="97">
        <v>2600</v>
      </c>
      <c r="F9" s="55">
        <f t="shared" si="0"/>
        <v>75548</v>
      </c>
      <c r="G9" s="55">
        <v>903</v>
      </c>
      <c r="H9" s="6" t="s">
        <v>17</v>
      </c>
    </row>
    <row r="10" spans="1:12" s="20" customFormat="1" ht="39.950000000000003" customHeight="1" x14ac:dyDescent="0.25">
      <c r="A10" s="82" t="s">
        <v>18</v>
      </c>
      <c r="B10" s="97">
        <v>60353</v>
      </c>
      <c r="C10" s="97">
        <v>28467</v>
      </c>
      <c r="D10" s="55">
        <v>3717</v>
      </c>
      <c r="E10" s="55">
        <v>1066</v>
      </c>
      <c r="F10" s="55">
        <f t="shared" si="0"/>
        <v>93603</v>
      </c>
      <c r="G10" s="55">
        <v>2580</v>
      </c>
      <c r="H10" s="6" t="s">
        <v>19</v>
      </c>
    </row>
    <row r="11" spans="1:12" s="20" customFormat="1" ht="39.950000000000003" customHeight="1" x14ac:dyDescent="0.25">
      <c r="A11" s="82" t="s">
        <v>20</v>
      </c>
      <c r="B11" s="97">
        <v>40080</v>
      </c>
      <c r="C11" s="97">
        <v>25365</v>
      </c>
      <c r="D11" s="55">
        <v>1341</v>
      </c>
      <c r="E11" s="55">
        <v>1866</v>
      </c>
      <c r="F11" s="55">
        <f t="shared" si="0"/>
        <v>68652</v>
      </c>
      <c r="G11" s="55">
        <v>5964</v>
      </c>
      <c r="H11" s="6" t="s">
        <v>21</v>
      </c>
    </row>
    <row r="12" spans="1:12" s="20" customFormat="1" ht="39.950000000000003" customHeight="1" x14ac:dyDescent="0.25">
      <c r="A12" s="108" t="s">
        <v>22</v>
      </c>
      <c r="B12" s="97">
        <v>634608</v>
      </c>
      <c r="C12" s="97">
        <v>117117</v>
      </c>
      <c r="D12" s="81">
        <v>6060</v>
      </c>
      <c r="E12" s="81">
        <v>31755</v>
      </c>
      <c r="F12" s="55">
        <f t="shared" si="0"/>
        <v>789540</v>
      </c>
      <c r="G12" s="55">
        <v>21606</v>
      </c>
      <c r="H12" s="6" t="s">
        <v>23</v>
      </c>
    </row>
    <row r="13" spans="1:12" s="20" customFormat="1" ht="39.950000000000003" customHeight="1" x14ac:dyDescent="0.25">
      <c r="A13" s="82" t="s">
        <v>24</v>
      </c>
      <c r="B13" s="97">
        <v>94657</v>
      </c>
      <c r="C13" s="97">
        <v>42561</v>
      </c>
      <c r="D13" s="97">
        <v>7660</v>
      </c>
      <c r="E13" s="97">
        <v>1990</v>
      </c>
      <c r="F13" s="55">
        <f t="shared" si="0"/>
        <v>146868</v>
      </c>
      <c r="G13" s="55">
        <v>5481</v>
      </c>
      <c r="H13" s="6" t="s">
        <v>25</v>
      </c>
    </row>
    <row r="14" spans="1:12" s="20" customFormat="1" ht="39.950000000000003" customHeight="1" x14ac:dyDescent="0.25">
      <c r="A14" s="82" t="s">
        <v>26</v>
      </c>
      <c r="B14" s="97">
        <v>67613</v>
      </c>
      <c r="C14" s="97">
        <v>15526</v>
      </c>
      <c r="D14" s="55">
        <v>2711</v>
      </c>
      <c r="E14" s="55">
        <v>1437</v>
      </c>
      <c r="F14" s="55">
        <f t="shared" si="0"/>
        <v>87287</v>
      </c>
      <c r="G14" s="55">
        <v>7638</v>
      </c>
      <c r="H14" s="6" t="s">
        <v>27</v>
      </c>
    </row>
    <row r="15" spans="1:12" s="20" customFormat="1" ht="39.950000000000003" customHeight="1" x14ac:dyDescent="0.25">
      <c r="A15" s="82" t="s">
        <v>28</v>
      </c>
      <c r="B15" s="97">
        <v>47948</v>
      </c>
      <c r="C15" s="97">
        <v>35285</v>
      </c>
      <c r="D15" s="55">
        <v>11648</v>
      </c>
      <c r="E15" s="55">
        <v>1601</v>
      </c>
      <c r="F15" s="55">
        <f t="shared" si="0"/>
        <v>96482</v>
      </c>
      <c r="G15" s="55">
        <v>12315</v>
      </c>
      <c r="H15" s="6" t="s">
        <v>29</v>
      </c>
    </row>
    <row r="16" spans="1:12" s="20" customFormat="1" ht="39.950000000000003" customHeight="1" x14ac:dyDescent="0.25">
      <c r="A16" s="82" t="s">
        <v>30</v>
      </c>
      <c r="B16" s="97">
        <v>26790</v>
      </c>
      <c r="C16" s="97">
        <v>29478</v>
      </c>
      <c r="D16" s="81">
        <v>1053</v>
      </c>
      <c r="E16" s="81">
        <v>648</v>
      </c>
      <c r="F16" s="55">
        <f t="shared" si="0"/>
        <v>57969</v>
      </c>
      <c r="G16" s="55">
        <v>736</v>
      </c>
      <c r="H16" s="6" t="s">
        <v>94</v>
      </c>
    </row>
    <row r="17" spans="1:8" s="20" customFormat="1" ht="39.950000000000003" customHeight="1" x14ac:dyDescent="0.25">
      <c r="A17" s="82" t="s">
        <v>32</v>
      </c>
      <c r="B17" s="97">
        <v>71737</v>
      </c>
      <c r="C17" s="97">
        <v>14150</v>
      </c>
      <c r="D17" s="97">
        <v>4347</v>
      </c>
      <c r="E17" s="97">
        <v>1610</v>
      </c>
      <c r="F17" s="55">
        <f t="shared" si="0"/>
        <v>91844</v>
      </c>
      <c r="G17" s="55">
        <v>10238</v>
      </c>
      <c r="H17" s="6" t="s">
        <v>73</v>
      </c>
    </row>
    <row r="18" spans="1:8" s="20" customFormat="1" ht="39.950000000000003" customHeight="1" x14ac:dyDescent="0.25">
      <c r="A18" s="82" t="s">
        <v>34</v>
      </c>
      <c r="B18" s="97">
        <v>60502</v>
      </c>
      <c r="C18" s="97">
        <v>26584</v>
      </c>
      <c r="D18" s="55">
        <v>5567</v>
      </c>
      <c r="E18" s="55">
        <v>2111</v>
      </c>
      <c r="F18" s="55">
        <f t="shared" si="0"/>
        <v>94764</v>
      </c>
      <c r="G18" s="55">
        <v>8720</v>
      </c>
      <c r="H18" s="6" t="s">
        <v>74</v>
      </c>
    </row>
    <row r="19" spans="1:8" s="20" customFormat="1" ht="39.950000000000003" customHeight="1" x14ac:dyDescent="0.25">
      <c r="A19" s="82" t="s">
        <v>36</v>
      </c>
      <c r="B19" s="99">
        <v>37931</v>
      </c>
      <c r="C19" s="99">
        <v>16588</v>
      </c>
      <c r="D19" s="55">
        <v>2511</v>
      </c>
      <c r="E19" s="55">
        <v>611</v>
      </c>
      <c r="F19" s="55">
        <f t="shared" si="0"/>
        <v>57641</v>
      </c>
      <c r="G19" s="55">
        <v>4707</v>
      </c>
      <c r="H19" s="6" t="s">
        <v>75</v>
      </c>
    </row>
    <row r="20" spans="1:8" s="20" customFormat="1" ht="39.950000000000003" customHeight="1" x14ac:dyDescent="0.25">
      <c r="A20" s="82" t="s">
        <v>38</v>
      </c>
      <c r="B20" s="97">
        <v>70034</v>
      </c>
      <c r="C20" s="97">
        <v>17226</v>
      </c>
      <c r="D20" s="81">
        <v>3501</v>
      </c>
      <c r="E20" s="81">
        <v>1030</v>
      </c>
      <c r="F20" s="55">
        <f t="shared" si="0"/>
        <v>91791</v>
      </c>
      <c r="G20" s="55">
        <v>5527</v>
      </c>
      <c r="H20" s="6" t="s">
        <v>76</v>
      </c>
    </row>
    <row r="21" spans="1:8" s="20" customFormat="1" ht="39.950000000000003" customHeight="1" x14ac:dyDescent="0.25">
      <c r="A21" s="82" t="s">
        <v>40</v>
      </c>
      <c r="B21" s="97">
        <v>40479</v>
      </c>
      <c r="C21" s="97">
        <v>15912</v>
      </c>
      <c r="D21" s="97">
        <v>3405</v>
      </c>
      <c r="E21" s="97">
        <v>1006</v>
      </c>
      <c r="F21" s="55">
        <f t="shared" si="0"/>
        <v>60802</v>
      </c>
      <c r="G21" s="55">
        <v>2901</v>
      </c>
      <c r="H21" s="6" t="s">
        <v>77</v>
      </c>
    </row>
    <row r="22" spans="1:8" s="20" customFormat="1" ht="39.950000000000003" customHeight="1" thickBot="1" x14ac:dyDescent="0.3">
      <c r="A22" s="83" t="s">
        <v>42</v>
      </c>
      <c r="B22" s="100">
        <v>129962</v>
      </c>
      <c r="C22" s="100">
        <v>40131</v>
      </c>
      <c r="D22" s="55">
        <v>7629</v>
      </c>
      <c r="E22" s="55">
        <v>10852</v>
      </c>
      <c r="F22" s="55">
        <f t="shared" si="0"/>
        <v>188574</v>
      </c>
      <c r="G22" s="81">
        <v>12479</v>
      </c>
      <c r="H22" s="109" t="s">
        <v>78</v>
      </c>
    </row>
    <row r="23" spans="1:8" s="18" customFormat="1" ht="39.950000000000003" customHeight="1" thickBot="1" x14ac:dyDescent="0.3">
      <c r="A23" s="84" t="s">
        <v>87</v>
      </c>
      <c r="B23" s="102">
        <f t="shared" ref="B23:G23" si="1">SUM(B8:B22)</f>
        <v>1476541</v>
      </c>
      <c r="C23" s="102">
        <f t="shared" si="1"/>
        <v>464701</v>
      </c>
      <c r="D23" s="102">
        <f t="shared" si="1"/>
        <v>65302</v>
      </c>
      <c r="E23" s="102">
        <f t="shared" si="1"/>
        <v>62557</v>
      </c>
      <c r="F23" s="102">
        <f t="shared" si="1"/>
        <v>2069101</v>
      </c>
      <c r="G23" s="102">
        <f t="shared" si="1"/>
        <v>104370</v>
      </c>
      <c r="H23" s="85" t="s">
        <v>95</v>
      </c>
    </row>
    <row r="24" spans="1:8" ht="33" customHeight="1" x14ac:dyDescent="0.25">
      <c r="A24" s="195" t="s">
        <v>197</v>
      </c>
      <c r="B24" s="195"/>
      <c r="C24" s="110"/>
      <c r="D24" s="110"/>
      <c r="E24" s="110"/>
      <c r="F24" s="110"/>
      <c r="G24" s="110"/>
      <c r="H24" s="110"/>
    </row>
    <row r="25" spans="1:8" ht="29.25" customHeight="1" x14ac:dyDescent="0.25">
      <c r="A25" s="76"/>
      <c r="C25" s="22"/>
      <c r="D25" s="388"/>
      <c r="E25" s="388"/>
      <c r="F25" s="388"/>
      <c r="G25" s="388"/>
      <c r="H25" s="388"/>
    </row>
  </sheetData>
  <mergeCells count="18">
    <mergeCell ref="F6:F7"/>
    <mergeCell ref="G4:G5"/>
    <mergeCell ref="G6:G7"/>
    <mergeCell ref="D25:H25"/>
    <mergeCell ref="A1:H1"/>
    <mergeCell ref="A2:H2"/>
    <mergeCell ref="B3:F3"/>
    <mergeCell ref="A4:A7"/>
    <mergeCell ref="B4:B5"/>
    <mergeCell ref="C4:C5"/>
    <mergeCell ref="D4:D5"/>
    <mergeCell ref="E4:E5"/>
    <mergeCell ref="H4:H7"/>
    <mergeCell ref="B6:B7"/>
    <mergeCell ref="C6:C7"/>
    <mergeCell ref="D6:D7"/>
    <mergeCell ref="E6:E7"/>
    <mergeCell ref="F4:F5"/>
  </mergeCells>
  <printOptions horizontalCentered="1"/>
  <pageMargins left="0.25" right="0.25" top="0.75" bottom="0.75" header="0.3" footer="0.3"/>
  <pageSetup paperSize="9" scale="49" orientation="landscape" r:id="rId1"/>
  <headerFooter>
    <oddFooter>&amp;C&amp;"Arial,Regular"&amp;16 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54"/>
  <sheetViews>
    <sheetView rightToLeft="1" view="pageBreakPreview" topLeftCell="A17" zoomScale="60" zoomScaleNormal="51" workbookViewId="0">
      <selection activeCell="A26" sqref="A26:G27"/>
    </sheetView>
  </sheetViews>
  <sheetFormatPr defaultRowHeight="12.75" x14ac:dyDescent="0.2"/>
  <cols>
    <col min="1" max="1" width="32" style="1" customWidth="1"/>
    <col min="2" max="2" width="33.28515625" style="1" customWidth="1"/>
    <col min="3" max="3" width="43.28515625" style="1" customWidth="1"/>
    <col min="4" max="4" width="32.7109375" style="1" customWidth="1"/>
    <col min="5" max="5" width="33.140625" style="1" customWidth="1"/>
    <col min="6" max="6" width="26.42578125" style="1" customWidth="1"/>
    <col min="7" max="7" width="23" style="1" customWidth="1"/>
    <col min="8" max="10" width="9.140625" style="1"/>
    <col min="11" max="11" width="12.7109375" style="1" customWidth="1"/>
    <col min="12" max="16384" width="9.140625" style="1"/>
  </cols>
  <sheetData>
    <row r="1" spans="1:7" ht="49.5" customHeight="1" x14ac:dyDescent="0.2">
      <c r="A1" s="380" t="s">
        <v>250</v>
      </c>
      <c r="B1" s="380"/>
      <c r="C1" s="380"/>
      <c r="D1" s="380"/>
      <c r="E1" s="380"/>
      <c r="F1" s="380"/>
      <c r="G1" s="380"/>
    </row>
    <row r="2" spans="1:7" ht="52.5" customHeight="1" x14ac:dyDescent="0.2">
      <c r="A2" s="315" t="s">
        <v>251</v>
      </c>
      <c r="B2" s="315"/>
      <c r="C2" s="315"/>
      <c r="D2" s="315"/>
      <c r="E2" s="315"/>
      <c r="F2" s="315"/>
      <c r="G2" s="315"/>
    </row>
    <row r="3" spans="1:7" ht="33" customHeight="1" thickBot="1" x14ac:dyDescent="0.25">
      <c r="A3" s="12" t="s">
        <v>79</v>
      </c>
      <c r="B3" s="411"/>
      <c r="C3" s="411"/>
      <c r="D3" s="411"/>
      <c r="E3" s="411"/>
      <c r="F3" s="411"/>
      <c r="G3" s="13" t="s">
        <v>80</v>
      </c>
    </row>
    <row r="4" spans="1:7" s="2" customFormat="1" ht="55.5" customHeight="1" x14ac:dyDescent="0.2">
      <c r="A4" s="412"/>
      <c r="B4" s="351" t="s">
        <v>178</v>
      </c>
      <c r="C4" s="390" t="s">
        <v>180</v>
      </c>
      <c r="D4" s="351" t="s">
        <v>81</v>
      </c>
      <c r="E4" s="351" t="s">
        <v>82</v>
      </c>
      <c r="F4" s="353" t="s">
        <v>83</v>
      </c>
      <c r="G4" s="415"/>
    </row>
    <row r="5" spans="1:7" s="2" customFormat="1" ht="12.75" hidden="1" customHeight="1" x14ac:dyDescent="0.2">
      <c r="A5" s="413"/>
      <c r="B5" s="352"/>
      <c r="C5" s="391"/>
      <c r="D5" s="352"/>
      <c r="E5" s="352"/>
      <c r="F5" s="354"/>
      <c r="G5" s="416"/>
    </row>
    <row r="6" spans="1:7" s="2" customFormat="1" ht="63.75" customHeight="1" thickBot="1" x14ac:dyDescent="0.25">
      <c r="A6" s="414"/>
      <c r="B6" s="272" t="s">
        <v>173</v>
      </c>
      <c r="C6" s="272" t="s">
        <v>185</v>
      </c>
      <c r="D6" s="272" t="s">
        <v>84</v>
      </c>
      <c r="E6" s="272" t="s">
        <v>68</v>
      </c>
      <c r="F6" s="273" t="s">
        <v>69</v>
      </c>
      <c r="G6" s="417"/>
    </row>
    <row r="7" spans="1:7" ht="39.950000000000003" customHeight="1" x14ac:dyDescent="0.2">
      <c r="A7" s="103" t="s">
        <v>85</v>
      </c>
      <c r="B7" s="97">
        <v>1046844</v>
      </c>
      <c r="C7" s="97">
        <v>316396</v>
      </c>
      <c r="D7" s="97">
        <v>180369</v>
      </c>
      <c r="E7" s="91">
        <f>D7+C7+B7</f>
        <v>1543609</v>
      </c>
      <c r="F7" s="91">
        <v>57100</v>
      </c>
      <c r="G7" s="104" t="s">
        <v>86</v>
      </c>
    </row>
    <row r="8" spans="1:7" ht="39.950000000000003" customHeight="1" x14ac:dyDescent="0.2">
      <c r="A8" s="105">
        <v>2003</v>
      </c>
      <c r="B8" s="97">
        <v>6697</v>
      </c>
      <c r="C8" s="97">
        <v>5553</v>
      </c>
      <c r="D8" s="97">
        <v>1291</v>
      </c>
      <c r="E8" s="91">
        <v>13541</v>
      </c>
      <c r="F8" s="91">
        <v>1</v>
      </c>
      <c r="G8" s="63">
        <v>2003</v>
      </c>
    </row>
    <row r="9" spans="1:7" ht="39.950000000000003" customHeight="1" x14ac:dyDescent="0.2">
      <c r="A9" s="105">
        <v>2004</v>
      </c>
      <c r="B9" s="97">
        <v>14877</v>
      </c>
      <c r="C9" s="97">
        <v>6664</v>
      </c>
      <c r="D9" s="97">
        <v>1376</v>
      </c>
      <c r="E9" s="91">
        <v>22917</v>
      </c>
      <c r="F9" s="91">
        <v>5</v>
      </c>
      <c r="G9" s="63">
        <v>2004</v>
      </c>
    </row>
    <row r="10" spans="1:7" ht="39.950000000000003" customHeight="1" x14ac:dyDescent="0.2">
      <c r="A10" s="105">
        <v>2005</v>
      </c>
      <c r="B10" s="97">
        <v>15160</v>
      </c>
      <c r="C10" s="97">
        <v>5891</v>
      </c>
      <c r="D10" s="97">
        <v>1423</v>
      </c>
      <c r="E10" s="91">
        <v>22474</v>
      </c>
      <c r="F10" s="91">
        <v>18</v>
      </c>
      <c r="G10" s="63">
        <v>2005</v>
      </c>
    </row>
    <row r="11" spans="1:7" ht="39.950000000000003" customHeight="1" x14ac:dyDescent="0.2">
      <c r="A11" s="105">
        <v>2006</v>
      </c>
      <c r="B11" s="97">
        <v>27265</v>
      </c>
      <c r="C11" s="97">
        <v>14515</v>
      </c>
      <c r="D11" s="97">
        <v>1388</v>
      </c>
      <c r="E11" s="91">
        <v>43168</v>
      </c>
      <c r="F11" s="91">
        <v>60</v>
      </c>
      <c r="G11" s="63">
        <v>2006</v>
      </c>
    </row>
    <row r="12" spans="1:7" ht="39.950000000000003" customHeight="1" x14ac:dyDescent="0.2">
      <c r="A12" s="105">
        <v>2007</v>
      </c>
      <c r="B12" s="100">
        <v>58082</v>
      </c>
      <c r="C12" s="100">
        <v>15943</v>
      </c>
      <c r="D12" s="97">
        <v>1730</v>
      </c>
      <c r="E12" s="91">
        <v>75755</v>
      </c>
      <c r="F12" s="92">
        <v>164</v>
      </c>
      <c r="G12" s="63">
        <v>2007</v>
      </c>
    </row>
    <row r="13" spans="1:7" ht="39.950000000000003" customHeight="1" x14ac:dyDescent="0.2">
      <c r="A13" s="105">
        <v>2008</v>
      </c>
      <c r="B13" s="100">
        <v>77214</v>
      </c>
      <c r="C13" s="100">
        <v>16959</v>
      </c>
      <c r="D13" s="100">
        <v>2037</v>
      </c>
      <c r="E13" s="91">
        <v>96210</v>
      </c>
      <c r="F13" s="92">
        <v>359</v>
      </c>
      <c r="G13" s="63">
        <v>2008</v>
      </c>
    </row>
    <row r="14" spans="1:7" ht="39.950000000000003" customHeight="1" x14ac:dyDescent="0.2">
      <c r="A14" s="105">
        <v>2009</v>
      </c>
      <c r="B14" s="100">
        <v>115199</v>
      </c>
      <c r="C14" s="100">
        <v>19112</v>
      </c>
      <c r="D14" s="100">
        <v>4978</v>
      </c>
      <c r="E14" s="91">
        <v>139289</v>
      </c>
      <c r="F14" s="92">
        <v>1779</v>
      </c>
      <c r="G14" s="63">
        <v>2009</v>
      </c>
    </row>
    <row r="15" spans="1:7" ht="39.950000000000003" customHeight="1" x14ac:dyDescent="0.2">
      <c r="A15" s="105">
        <v>2010</v>
      </c>
      <c r="B15" s="100">
        <v>83087</v>
      </c>
      <c r="C15" s="100">
        <v>15645</v>
      </c>
      <c r="D15" s="100">
        <v>3103</v>
      </c>
      <c r="E15" s="91">
        <v>101835</v>
      </c>
      <c r="F15" s="92">
        <v>5635</v>
      </c>
      <c r="G15" s="63">
        <v>2010</v>
      </c>
    </row>
    <row r="16" spans="1:7" ht="39.950000000000003" customHeight="1" x14ac:dyDescent="0.2">
      <c r="A16" s="105">
        <v>2011</v>
      </c>
      <c r="B16" s="100">
        <v>111210</v>
      </c>
      <c r="C16" s="100">
        <v>14106</v>
      </c>
      <c r="D16" s="100">
        <v>2870</v>
      </c>
      <c r="E16" s="91">
        <v>128186</v>
      </c>
      <c r="F16" s="92">
        <v>12181</v>
      </c>
      <c r="G16" s="63">
        <v>2011</v>
      </c>
    </row>
    <row r="17" spans="1:7" ht="39.950000000000003" customHeight="1" x14ac:dyDescent="0.2">
      <c r="A17" s="105">
        <v>2012</v>
      </c>
      <c r="B17" s="100">
        <v>127640</v>
      </c>
      <c r="C17" s="100">
        <v>22817</v>
      </c>
      <c r="D17" s="100">
        <v>3836</v>
      </c>
      <c r="E17" s="91">
        <v>154293</v>
      </c>
      <c r="F17" s="92">
        <v>8219</v>
      </c>
      <c r="G17" s="63">
        <v>2012</v>
      </c>
    </row>
    <row r="18" spans="1:7" ht="39.950000000000003" customHeight="1" x14ac:dyDescent="0.2">
      <c r="A18" s="105">
        <v>2013</v>
      </c>
      <c r="B18" s="100">
        <v>98777</v>
      </c>
      <c r="C18" s="100">
        <v>24915</v>
      </c>
      <c r="D18" s="100">
        <v>3926</v>
      </c>
      <c r="E18" s="91">
        <v>127618</v>
      </c>
      <c r="F18" s="92">
        <v>6713</v>
      </c>
      <c r="G18" s="63">
        <v>2013</v>
      </c>
    </row>
    <row r="19" spans="1:7" ht="39.950000000000003" customHeight="1" x14ac:dyDescent="0.2">
      <c r="A19" s="105">
        <v>2014</v>
      </c>
      <c r="B19" s="100">
        <v>51437</v>
      </c>
      <c r="C19" s="100">
        <v>20839</v>
      </c>
      <c r="D19" s="100">
        <v>3559</v>
      </c>
      <c r="E19" s="91">
        <v>75835</v>
      </c>
      <c r="F19" s="92">
        <v>6174</v>
      </c>
      <c r="G19" s="63">
        <v>2014</v>
      </c>
    </row>
    <row r="20" spans="1:7" ht="39.950000000000003" customHeight="1" x14ac:dyDescent="0.2">
      <c r="A20" s="105">
        <v>2015</v>
      </c>
      <c r="B20" s="100">
        <v>23667</v>
      </c>
      <c r="C20" s="100">
        <v>10115</v>
      </c>
      <c r="D20" s="100">
        <v>1515</v>
      </c>
      <c r="E20" s="91">
        <v>35297</v>
      </c>
      <c r="F20" s="92">
        <v>2511</v>
      </c>
      <c r="G20" s="63">
        <v>2015</v>
      </c>
    </row>
    <row r="21" spans="1:7" ht="39.950000000000003" customHeight="1" x14ac:dyDescent="0.2">
      <c r="A21" s="105">
        <v>2016</v>
      </c>
      <c r="B21" s="100">
        <v>6979</v>
      </c>
      <c r="C21" s="100">
        <v>5897</v>
      </c>
      <c r="D21" s="100">
        <v>257</v>
      </c>
      <c r="E21" s="91">
        <v>13133</v>
      </c>
      <c r="F21" s="92">
        <v>1075</v>
      </c>
      <c r="G21" s="63">
        <v>2016</v>
      </c>
    </row>
    <row r="22" spans="1:7" ht="39.950000000000003" customHeight="1" x14ac:dyDescent="0.2">
      <c r="A22" s="105">
        <v>2017</v>
      </c>
      <c r="B22" s="100">
        <v>960</v>
      </c>
      <c r="C22" s="100">
        <v>1590</v>
      </c>
      <c r="D22" s="100">
        <v>32</v>
      </c>
      <c r="E22" s="91">
        <v>2582</v>
      </c>
      <c r="F22" s="92">
        <v>1</v>
      </c>
      <c r="G22" s="63">
        <v>2017</v>
      </c>
    </row>
    <row r="23" spans="1:7" ht="39.950000000000003" customHeight="1" thickBot="1" x14ac:dyDescent="0.25">
      <c r="A23" s="105">
        <v>2018</v>
      </c>
      <c r="B23" s="100">
        <v>422</v>
      </c>
      <c r="C23" s="100">
        <v>175</v>
      </c>
      <c r="D23" s="100">
        <v>79</v>
      </c>
      <c r="E23" s="91">
        <v>676</v>
      </c>
      <c r="F23" s="92">
        <v>17</v>
      </c>
      <c r="G23" s="63">
        <v>2018</v>
      </c>
    </row>
    <row r="24" spans="1:7" s="2" customFormat="1" ht="39.950000000000003" customHeight="1" thickBot="1" x14ac:dyDescent="0.25">
      <c r="A24" s="129" t="s">
        <v>87</v>
      </c>
      <c r="B24" s="102">
        <v>1865517</v>
      </c>
      <c r="C24" s="102">
        <v>517132</v>
      </c>
      <c r="D24" s="102">
        <f t="shared" ref="D24:F24" si="0">SUM(D7:D23)</f>
        <v>213769</v>
      </c>
      <c r="E24" s="102">
        <f t="shared" si="0"/>
        <v>2596418</v>
      </c>
      <c r="F24" s="102">
        <f t="shared" si="0"/>
        <v>102012</v>
      </c>
      <c r="G24" s="102" t="s">
        <v>13</v>
      </c>
    </row>
    <row r="25" spans="1:7" s="2" customFormat="1" ht="24" customHeight="1" x14ac:dyDescent="0.2">
      <c r="A25" s="410" t="s">
        <v>194</v>
      </c>
      <c r="B25" s="410"/>
      <c r="C25" s="81"/>
      <c r="D25" s="81"/>
      <c r="E25" s="81"/>
      <c r="F25" s="81"/>
      <c r="G25" s="81"/>
    </row>
    <row r="26" spans="1:7" ht="45" customHeight="1" x14ac:dyDescent="0.2">
      <c r="C26" s="10"/>
      <c r="D26" s="10"/>
    </row>
    <row r="27" spans="1:7" x14ac:dyDescent="0.2">
      <c r="C27" s="10"/>
      <c r="D27" s="10"/>
    </row>
    <row r="28" spans="1:7" x14ac:dyDescent="0.2">
      <c r="C28" s="10"/>
      <c r="D28" s="10"/>
    </row>
    <row r="34" spans="2:2" ht="35.1" customHeight="1" x14ac:dyDescent="0.2"/>
    <row r="35" spans="2:2" ht="35.1" customHeight="1" x14ac:dyDescent="0.2"/>
    <row r="36" spans="2:2" ht="35.1" customHeight="1" x14ac:dyDescent="0.2">
      <c r="B36" s="1" t="s">
        <v>88</v>
      </c>
    </row>
    <row r="37" spans="2:2" ht="35.1" customHeight="1" x14ac:dyDescent="0.2"/>
    <row r="38" spans="2:2" ht="35.1" customHeight="1" x14ac:dyDescent="0.2"/>
    <row r="39" spans="2:2" ht="35.1" customHeight="1" x14ac:dyDescent="0.2"/>
    <row r="40" spans="2:2" ht="35.1" customHeight="1" x14ac:dyDescent="0.2"/>
    <row r="41" spans="2:2" ht="35.1" customHeight="1" x14ac:dyDescent="0.2"/>
    <row r="47" spans="2:2" ht="35.1" customHeight="1" x14ac:dyDescent="0.2"/>
    <row r="48" spans="2:2" ht="35.1" customHeight="1" x14ac:dyDescent="0.2"/>
    <row r="49" ht="35.1" customHeight="1" x14ac:dyDescent="0.2"/>
    <row r="50" ht="35.1" customHeight="1" x14ac:dyDescent="0.2"/>
    <row r="51" ht="35.1" customHeight="1" x14ac:dyDescent="0.2"/>
    <row r="52" ht="35.1" customHeight="1" x14ac:dyDescent="0.2"/>
    <row r="53" ht="35.1" customHeight="1" x14ac:dyDescent="0.2"/>
    <row r="54" ht="35.1" customHeight="1" x14ac:dyDescent="0.2"/>
  </sheetData>
  <mergeCells count="11">
    <mergeCell ref="A25:B25"/>
    <mergeCell ref="A1:G1"/>
    <mergeCell ref="A2:G2"/>
    <mergeCell ref="B3:F3"/>
    <mergeCell ref="A4:A6"/>
    <mergeCell ref="B4:B5"/>
    <mergeCell ref="C4:C5"/>
    <mergeCell ref="D4:D5"/>
    <mergeCell ref="E4:E5"/>
    <mergeCell ref="F4:F5"/>
    <mergeCell ref="G4:G6"/>
  </mergeCells>
  <printOptions horizontalCentered="1"/>
  <pageMargins left="0.25" right="0.25" top="0.48" bottom="0.46" header="0.3" footer="0.3"/>
  <pageSetup paperSize="9" scale="54" orientation="landscape" r:id="rId1"/>
  <headerFooter>
    <oddFooter xml:space="preserve">&amp;C&amp;"Arial,Regular"&amp;16  8&amp;14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32"/>
  <sheetViews>
    <sheetView rightToLeft="1" view="pageBreakPreview" zoomScale="60" workbookViewId="0">
      <selection sqref="A1:I1"/>
    </sheetView>
  </sheetViews>
  <sheetFormatPr defaultRowHeight="12.75" x14ac:dyDescent="0.2"/>
  <cols>
    <col min="1" max="1" width="36.28515625" style="4" customWidth="1"/>
    <col min="2" max="2" width="34.42578125" style="4" customWidth="1"/>
    <col min="3" max="3" width="31.28515625" style="4" customWidth="1"/>
    <col min="4" max="4" width="28.7109375" style="4" customWidth="1"/>
    <col min="5" max="5" width="29.85546875" style="4" customWidth="1"/>
    <col min="6" max="6" width="34" style="4" customWidth="1"/>
    <col min="7" max="7" width="22" style="4" customWidth="1"/>
    <col min="8" max="8" width="9.140625" style="4" customWidth="1"/>
    <col min="9" max="16384" width="9.140625" style="4"/>
  </cols>
  <sheetData>
    <row r="1" spans="1:11" ht="45.75" customHeight="1" x14ac:dyDescent="0.2">
      <c r="A1" s="315" t="s">
        <v>217</v>
      </c>
      <c r="B1" s="315"/>
      <c r="C1" s="315"/>
      <c r="D1" s="315"/>
      <c r="E1" s="315"/>
      <c r="F1" s="315"/>
      <c r="G1" s="315"/>
    </row>
    <row r="2" spans="1:11" ht="47.25" customHeight="1" x14ac:dyDescent="0.2">
      <c r="A2" s="315" t="s">
        <v>218</v>
      </c>
      <c r="B2" s="315"/>
      <c r="C2" s="315"/>
      <c r="D2" s="315"/>
      <c r="E2" s="315"/>
      <c r="F2" s="315"/>
      <c r="G2" s="315"/>
    </row>
    <row r="3" spans="1:11" ht="38.25" customHeight="1" thickBot="1" x14ac:dyDescent="0.25">
      <c r="A3" s="8" t="s">
        <v>61</v>
      </c>
      <c r="B3" s="347"/>
      <c r="C3" s="347"/>
      <c r="D3" s="347"/>
      <c r="E3" s="347"/>
      <c r="F3" s="347"/>
      <c r="G3" s="9" t="s">
        <v>62</v>
      </c>
    </row>
    <row r="4" spans="1:11" s="5" customFormat="1" ht="45.75" customHeight="1" x14ac:dyDescent="0.2">
      <c r="A4" s="348"/>
      <c r="B4" s="352" t="s">
        <v>178</v>
      </c>
      <c r="C4" s="351" t="s">
        <v>172</v>
      </c>
      <c r="D4" s="352" t="s">
        <v>63</v>
      </c>
      <c r="E4" s="352" t="s">
        <v>64</v>
      </c>
      <c r="F4" s="354" t="s">
        <v>65</v>
      </c>
      <c r="G4" s="415"/>
    </row>
    <row r="5" spans="1:11" s="5" customFormat="1" ht="6" customHeight="1" x14ac:dyDescent="0.2">
      <c r="A5" s="349"/>
      <c r="B5" s="352"/>
      <c r="C5" s="352"/>
      <c r="D5" s="352"/>
      <c r="E5" s="352"/>
      <c r="F5" s="354"/>
      <c r="G5" s="416"/>
    </row>
    <row r="6" spans="1:11" s="5" customFormat="1" ht="1.5" customHeight="1" x14ac:dyDescent="0.2">
      <c r="A6" s="349"/>
      <c r="B6" s="395" t="s">
        <v>173</v>
      </c>
      <c r="C6" s="352" t="s">
        <v>179</v>
      </c>
      <c r="D6" s="352" t="s">
        <v>67</v>
      </c>
      <c r="E6" s="352" t="s">
        <v>68</v>
      </c>
      <c r="F6" s="354" t="s">
        <v>69</v>
      </c>
      <c r="G6" s="416"/>
    </row>
    <row r="7" spans="1:11" s="5" customFormat="1" ht="63.75" customHeight="1" thickBot="1" x14ac:dyDescent="0.25">
      <c r="A7" s="350"/>
      <c r="B7" s="396"/>
      <c r="C7" s="389"/>
      <c r="D7" s="389"/>
      <c r="E7" s="389"/>
      <c r="F7" s="392"/>
      <c r="G7" s="417"/>
    </row>
    <row r="8" spans="1:11" ht="39.950000000000003" customHeight="1" x14ac:dyDescent="0.2">
      <c r="A8" s="95" t="s">
        <v>14</v>
      </c>
      <c r="B8" s="55">
        <v>163407</v>
      </c>
      <c r="C8" s="55">
        <v>67512</v>
      </c>
      <c r="D8" s="81">
        <v>19712</v>
      </c>
      <c r="E8" s="55">
        <f t="shared" ref="E8:E23" si="0">SUM(B8:D8)</f>
        <v>250631</v>
      </c>
      <c r="F8" s="55">
        <v>6857</v>
      </c>
      <c r="G8" s="96" t="s">
        <v>70</v>
      </c>
    </row>
    <row r="9" spans="1:11" ht="39.950000000000003" customHeight="1" x14ac:dyDescent="0.2">
      <c r="A9" s="95" t="s">
        <v>16</v>
      </c>
      <c r="B9" s="55">
        <v>88650</v>
      </c>
      <c r="C9" s="55">
        <v>20309</v>
      </c>
      <c r="D9" s="97">
        <v>11341</v>
      </c>
      <c r="E9" s="55">
        <f t="shared" si="0"/>
        <v>120300</v>
      </c>
      <c r="F9" s="94">
        <v>248</v>
      </c>
      <c r="G9" s="98" t="s">
        <v>17</v>
      </c>
    </row>
    <row r="10" spans="1:11" ht="39.950000000000003" customHeight="1" x14ac:dyDescent="0.2">
      <c r="A10" s="82" t="s">
        <v>18</v>
      </c>
      <c r="B10" s="97">
        <v>96583</v>
      </c>
      <c r="C10" s="97">
        <v>33714</v>
      </c>
      <c r="D10" s="97">
        <v>12621</v>
      </c>
      <c r="E10" s="55">
        <f t="shared" si="0"/>
        <v>142918</v>
      </c>
      <c r="F10" s="97">
        <v>8034</v>
      </c>
      <c r="G10" s="98" t="s">
        <v>19</v>
      </c>
      <c r="K10" s="4" t="s">
        <v>71</v>
      </c>
    </row>
    <row r="11" spans="1:11" ht="39.950000000000003" customHeight="1" x14ac:dyDescent="0.2">
      <c r="A11" s="82" t="s">
        <v>20</v>
      </c>
      <c r="B11" s="97">
        <v>80078</v>
      </c>
      <c r="C11" s="97">
        <v>37626</v>
      </c>
      <c r="D11" s="97">
        <v>16061</v>
      </c>
      <c r="E11" s="55">
        <f t="shared" si="0"/>
        <v>133765</v>
      </c>
      <c r="F11" s="97">
        <v>1359</v>
      </c>
      <c r="G11" s="98" t="s">
        <v>21</v>
      </c>
    </row>
    <row r="12" spans="1:11" ht="39.950000000000003" customHeight="1" x14ac:dyDescent="0.2">
      <c r="A12" s="82" t="s">
        <v>22</v>
      </c>
      <c r="B12" s="97">
        <v>822115</v>
      </c>
      <c r="C12" s="97">
        <v>126165</v>
      </c>
      <c r="D12" s="97">
        <v>46971</v>
      </c>
      <c r="E12" s="55">
        <f t="shared" si="0"/>
        <v>995251</v>
      </c>
      <c r="F12" s="97">
        <v>27466</v>
      </c>
      <c r="G12" s="98" t="s">
        <v>23</v>
      </c>
    </row>
    <row r="13" spans="1:11" ht="39.950000000000003" customHeight="1" x14ac:dyDescent="0.2">
      <c r="A13" s="82" t="s">
        <v>24</v>
      </c>
      <c r="B13" s="97">
        <v>99172</v>
      </c>
      <c r="C13" s="97">
        <v>36569</v>
      </c>
      <c r="D13" s="97">
        <v>15911</v>
      </c>
      <c r="E13" s="55">
        <f t="shared" si="0"/>
        <v>151652</v>
      </c>
      <c r="F13" s="97">
        <v>8611</v>
      </c>
      <c r="G13" s="98" t="s">
        <v>25</v>
      </c>
    </row>
    <row r="14" spans="1:11" ht="39.950000000000003" customHeight="1" x14ac:dyDescent="0.2">
      <c r="A14" s="82" t="s">
        <v>26</v>
      </c>
      <c r="B14" s="97">
        <v>57487</v>
      </c>
      <c r="C14" s="97">
        <v>11532</v>
      </c>
      <c r="D14" s="97">
        <v>6250</v>
      </c>
      <c r="E14" s="55">
        <f t="shared" si="0"/>
        <v>75269</v>
      </c>
      <c r="F14" s="97">
        <v>6219</v>
      </c>
      <c r="G14" s="98" t="s">
        <v>27</v>
      </c>
    </row>
    <row r="15" spans="1:11" ht="39.950000000000003" customHeight="1" x14ac:dyDescent="0.2">
      <c r="A15" s="82" t="s">
        <v>28</v>
      </c>
      <c r="B15" s="97">
        <v>39774</v>
      </c>
      <c r="C15" s="97">
        <v>28498</v>
      </c>
      <c r="D15" s="97">
        <v>13893</v>
      </c>
      <c r="E15" s="55">
        <f t="shared" si="0"/>
        <v>82165</v>
      </c>
      <c r="F15" s="97">
        <v>10822</v>
      </c>
      <c r="G15" s="98" t="s">
        <v>29</v>
      </c>
    </row>
    <row r="16" spans="1:11" ht="39.950000000000003" customHeight="1" x14ac:dyDescent="0.2">
      <c r="A16" s="82" t="s">
        <v>30</v>
      </c>
      <c r="B16" s="97">
        <v>59437</v>
      </c>
      <c r="C16" s="97">
        <v>46799</v>
      </c>
      <c r="D16" s="97">
        <v>9717</v>
      </c>
      <c r="E16" s="55">
        <f t="shared" si="0"/>
        <v>115953</v>
      </c>
      <c r="F16" s="94">
        <v>2193</v>
      </c>
      <c r="G16" s="98" t="s">
        <v>72</v>
      </c>
    </row>
    <row r="17" spans="1:7" ht="39.950000000000003" customHeight="1" x14ac:dyDescent="0.2">
      <c r="A17" s="82" t="s">
        <v>32</v>
      </c>
      <c r="B17" s="97">
        <v>74537</v>
      </c>
      <c r="C17" s="97">
        <v>20144</v>
      </c>
      <c r="D17" s="97">
        <v>6208</v>
      </c>
      <c r="E17" s="55">
        <f t="shared" si="0"/>
        <v>100889</v>
      </c>
      <c r="F17" s="97">
        <v>9945</v>
      </c>
      <c r="G17" s="98" t="s">
        <v>73</v>
      </c>
    </row>
    <row r="18" spans="1:7" ht="39.950000000000003" customHeight="1" x14ac:dyDescent="0.2">
      <c r="A18" s="82" t="s">
        <v>34</v>
      </c>
      <c r="B18" s="97">
        <v>71447</v>
      </c>
      <c r="C18" s="97">
        <v>16257</v>
      </c>
      <c r="D18" s="97">
        <v>13458</v>
      </c>
      <c r="E18" s="55">
        <f t="shared" si="0"/>
        <v>101162</v>
      </c>
      <c r="F18" s="97">
        <v>5925</v>
      </c>
      <c r="G18" s="98" t="s">
        <v>74</v>
      </c>
    </row>
    <row r="19" spans="1:7" ht="39.950000000000003" customHeight="1" x14ac:dyDescent="0.2">
      <c r="A19" s="82" t="s">
        <v>36</v>
      </c>
      <c r="B19" s="99">
        <v>31150</v>
      </c>
      <c r="C19" s="99">
        <v>16337</v>
      </c>
      <c r="D19" s="97">
        <v>4220</v>
      </c>
      <c r="E19" s="55">
        <f t="shared" si="0"/>
        <v>51707</v>
      </c>
      <c r="F19" s="97">
        <v>3978</v>
      </c>
      <c r="G19" s="98" t="s">
        <v>75</v>
      </c>
    </row>
    <row r="20" spans="1:7" ht="39.950000000000003" customHeight="1" x14ac:dyDescent="0.2">
      <c r="A20" s="82" t="s">
        <v>38</v>
      </c>
      <c r="B20" s="97">
        <v>50399</v>
      </c>
      <c r="C20" s="97">
        <v>15618</v>
      </c>
      <c r="D20" s="97">
        <v>13304</v>
      </c>
      <c r="E20" s="55">
        <f t="shared" si="0"/>
        <v>79321</v>
      </c>
      <c r="F20" s="97">
        <v>3356</v>
      </c>
      <c r="G20" s="98" t="s">
        <v>76</v>
      </c>
    </row>
    <row r="21" spans="1:7" ht="39.950000000000003" customHeight="1" x14ac:dyDescent="0.2">
      <c r="A21" s="82" t="s">
        <v>40</v>
      </c>
      <c r="B21" s="99">
        <v>32187</v>
      </c>
      <c r="C21" s="97">
        <v>12634</v>
      </c>
      <c r="D21" s="97">
        <v>6310</v>
      </c>
      <c r="E21" s="55">
        <f t="shared" si="0"/>
        <v>51131</v>
      </c>
      <c r="F21" s="97">
        <v>1584</v>
      </c>
      <c r="G21" s="98" t="s">
        <v>77</v>
      </c>
    </row>
    <row r="22" spans="1:7" ht="39.950000000000003" customHeight="1" thickBot="1" x14ac:dyDescent="0.25">
      <c r="A22" s="83" t="s">
        <v>42</v>
      </c>
      <c r="B22" s="100">
        <v>99094</v>
      </c>
      <c r="C22" s="100">
        <v>27418</v>
      </c>
      <c r="D22" s="81">
        <v>17792</v>
      </c>
      <c r="E22" s="81">
        <f t="shared" si="0"/>
        <v>144304</v>
      </c>
      <c r="F22" s="100">
        <v>5415</v>
      </c>
      <c r="G22" s="101" t="s">
        <v>78</v>
      </c>
    </row>
    <row r="23" spans="1:7" s="5" customFormat="1" ht="39.950000000000003" customHeight="1" thickBot="1" x14ac:dyDescent="0.25">
      <c r="A23" s="84" t="s">
        <v>10</v>
      </c>
      <c r="B23" s="102">
        <v>1865517</v>
      </c>
      <c r="C23" s="102">
        <v>517132</v>
      </c>
      <c r="D23" s="102">
        <v>213769</v>
      </c>
      <c r="E23" s="102">
        <f t="shared" si="0"/>
        <v>2596418</v>
      </c>
      <c r="F23" s="102">
        <v>102012</v>
      </c>
      <c r="G23" s="85" t="s">
        <v>13</v>
      </c>
    </row>
    <row r="24" spans="1:7" ht="39.950000000000003" customHeight="1" x14ac:dyDescent="0.2">
      <c r="A24" s="410" t="s">
        <v>196</v>
      </c>
      <c r="B24" s="410"/>
      <c r="C24" s="10"/>
      <c r="D24" s="10"/>
      <c r="E24" s="10"/>
      <c r="F24" s="10"/>
      <c r="G24" s="10"/>
    </row>
    <row r="25" spans="1:7" ht="30.75" customHeight="1" x14ac:dyDescent="0.2">
      <c r="A25" s="11"/>
      <c r="B25" s="11"/>
      <c r="C25" s="11"/>
      <c r="D25" s="11"/>
      <c r="E25" s="11"/>
      <c r="F25" s="11"/>
      <c r="G25" s="11"/>
    </row>
    <row r="32" spans="1:7" x14ac:dyDescent="0.2">
      <c r="B32" s="128"/>
    </row>
  </sheetData>
  <mergeCells count="16">
    <mergeCell ref="A24:B24"/>
    <mergeCell ref="C6:C7"/>
    <mergeCell ref="D6:D7"/>
    <mergeCell ref="E6:E7"/>
    <mergeCell ref="A1:G1"/>
    <mergeCell ref="A2:G2"/>
    <mergeCell ref="B3:F3"/>
    <mergeCell ref="A4:A7"/>
    <mergeCell ref="B4:B5"/>
    <mergeCell ref="C4:C5"/>
    <mergeCell ref="D4:D5"/>
    <mergeCell ref="E4:E5"/>
    <mergeCell ref="F6:F7"/>
    <mergeCell ref="F4:F5"/>
    <mergeCell ref="G4:G7"/>
    <mergeCell ref="B6:B7"/>
  </mergeCells>
  <printOptions horizontalCentered="1"/>
  <pageMargins left="0" right="0" top="0.68" bottom="0.62" header="0.3" footer="0.3"/>
  <pageSetup paperSize="9" scale="55" orientation="landscape" r:id="rId1"/>
  <headerFooter>
    <oddFooter>&amp;C&amp;14 &amp;"Arial,Regular"&amp;18 &amp;16 7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50"/>
  <sheetViews>
    <sheetView rightToLeft="1" view="pageBreakPreview" topLeftCell="A12" zoomScaleSheetLayoutView="100" workbookViewId="0">
      <selection activeCell="C18" sqref="C18"/>
    </sheetView>
  </sheetViews>
  <sheetFormatPr defaultRowHeight="12.75" x14ac:dyDescent="0.2"/>
  <cols>
    <col min="1" max="1" width="28" style="4" customWidth="1"/>
    <col min="2" max="2" width="30.85546875" style="4" customWidth="1"/>
    <col min="3" max="3" width="39.5703125" style="4" customWidth="1"/>
    <col min="4" max="4" width="35" style="4" customWidth="1"/>
    <col min="5" max="5" width="22.7109375" style="4" customWidth="1"/>
    <col min="6" max="16384" width="9.140625" style="4"/>
  </cols>
  <sheetData>
    <row r="1" spans="1:8" ht="17.25" hidden="1" customHeight="1" x14ac:dyDescent="0.2"/>
    <row r="2" spans="1:8" ht="36" hidden="1" customHeight="1" x14ac:dyDescent="0.2"/>
    <row r="3" spans="1:8" ht="36" hidden="1" customHeight="1" x14ac:dyDescent="0.2"/>
    <row r="4" spans="1:8" hidden="1" x14ac:dyDescent="0.2"/>
    <row r="5" spans="1:8" hidden="1" x14ac:dyDescent="0.2"/>
    <row r="6" spans="1:8" ht="19.5" customHeight="1" x14ac:dyDescent="0.2">
      <c r="A6" s="420" t="s">
        <v>234</v>
      </c>
      <c r="B6" s="420"/>
      <c r="C6" s="420"/>
      <c r="D6" s="420"/>
      <c r="E6" s="420"/>
    </row>
    <row r="7" spans="1:8" ht="21" customHeight="1" x14ac:dyDescent="0.2">
      <c r="A7" s="375" t="s">
        <v>235</v>
      </c>
      <c r="B7" s="375"/>
      <c r="C7" s="375"/>
      <c r="D7" s="375"/>
      <c r="E7" s="375"/>
    </row>
    <row r="8" spans="1:8" ht="22.5" customHeight="1" x14ac:dyDescent="0.2">
      <c r="A8" s="141" t="s">
        <v>50</v>
      </c>
      <c r="B8" s="420"/>
      <c r="C8" s="420"/>
      <c r="D8" s="421" t="s">
        <v>51</v>
      </c>
      <c r="E8" s="421"/>
    </row>
    <row r="9" spans="1:8" s="5" customFormat="1" ht="21" customHeight="1" x14ac:dyDescent="0.2">
      <c r="A9" s="422" t="s">
        <v>133</v>
      </c>
      <c r="B9" s="425" t="s">
        <v>52</v>
      </c>
      <c r="C9" s="425"/>
      <c r="D9" s="426" t="s">
        <v>10</v>
      </c>
      <c r="E9" s="422" t="s">
        <v>11</v>
      </c>
    </row>
    <row r="10" spans="1:8" s="5" customFormat="1" ht="18.75" customHeight="1" x14ac:dyDescent="0.2">
      <c r="A10" s="423"/>
      <c r="B10" s="425" t="s">
        <v>53</v>
      </c>
      <c r="C10" s="425"/>
      <c r="D10" s="426"/>
      <c r="E10" s="423"/>
    </row>
    <row r="11" spans="1:8" s="5" customFormat="1" ht="15.75" customHeight="1" x14ac:dyDescent="0.2">
      <c r="A11" s="423"/>
      <c r="B11" s="271" t="s">
        <v>54</v>
      </c>
      <c r="C11" s="271" t="s">
        <v>55</v>
      </c>
      <c r="D11" s="427"/>
      <c r="E11" s="423"/>
    </row>
    <row r="12" spans="1:8" s="5" customFormat="1" ht="28.5" customHeight="1" x14ac:dyDescent="0.2">
      <c r="A12" s="424"/>
      <c r="B12" s="270" t="s">
        <v>56</v>
      </c>
      <c r="C12" s="270" t="s">
        <v>57</v>
      </c>
      <c r="D12" s="270" t="s">
        <v>13</v>
      </c>
      <c r="E12" s="424"/>
    </row>
    <row r="13" spans="1:8" ht="27" customHeight="1" x14ac:dyDescent="0.2">
      <c r="A13" s="142" t="s">
        <v>14</v>
      </c>
      <c r="B13" s="140">
        <v>59</v>
      </c>
      <c r="C13" s="140">
        <v>17</v>
      </c>
      <c r="D13" s="143">
        <f t="shared" ref="D13:D27" si="0">SUM(B13:C13)</f>
        <v>76</v>
      </c>
      <c r="E13" s="145" t="s">
        <v>15</v>
      </c>
    </row>
    <row r="14" spans="1:8" ht="27" customHeight="1" x14ac:dyDescent="0.2">
      <c r="A14" s="130" t="s">
        <v>16</v>
      </c>
      <c r="B14" s="140">
        <v>64</v>
      </c>
      <c r="C14" s="140">
        <v>4</v>
      </c>
      <c r="D14" s="140">
        <f t="shared" si="0"/>
        <v>68</v>
      </c>
      <c r="E14" s="146" t="s">
        <v>17</v>
      </c>
      <c r="H14" s="4" t="s">
        <v>58</v>
      </c>
    </row>
    <row r="15" spans="1:8" ht="27" customHeight="1" x14ac:dyDescent="0.2">
      <c r="A15" s="130" t="s">
        <v>18</v>
      </c>
      <c r="B15" s="140">
        <v>43</v>
      </c>
      <c r="C15" s="140">
        <v>14</v>
      </c>
      <c r="D15" s="140">
        <f t="shared" si="0"/>
        <v>57</v>
      </c>
      <c r="E15" s="146" t="s">
        <v>19</v>
      </c>
    </row>
    <row r="16" spans="1:8" ht="27" customHeight="1" x14ac:dyDescent="0.2">
      <c r="A16" s="130" t="s">
        <v>20</v>
      </c>
      <c r="B16" s="140">
        <v>76</v>
      </c>
      <c r="C16" s="140">
        <v>11</v>
      </c>
      <c r="D16" s="140">
        <f t="shared" si="0"/>
        <v>87</v>
      </c>
      <c r="E16" s="146" t="s">
        <v>21</v>
      </c>
    </row>
    <row r="17" spans="1:5" ht="27" customHeight="1" x14ac:dyDescent="0.2">
      <c r="A17" s="130" t="s">
        <v>22</v>
      </c>
      <c r="B17" s="140">
        <v>12</v>
      </c>
      <c r="C17" s="140">
        <v>11</v>
      </c>
      <c r="D17" s="140">
        <f t="shared" si="0"/>
        <v>23</v>
      </c>
      <c r="E17" s="146" t="s">
        <v>23</v>
      </c>
    </row>
    <row r="18" spans="1:5" ht="27" customHeight="1" x14ac:dyDescent="0.2">
      <c r="A18" s="130" t="s">
        <v>24</v>
      </c>
      <c r="B18" s="140">
        <v>39</v>
      </c>
      <c r="C18" s="140">
        <v>9</v>
      </c>
      <c r="D18" s="140">
        <f t="shared" si="0"/>
        <v>48</v>
      </c>
      <c r="E18" s="146" t="s">
        <v>25</v>
      </c>
    </row>
    <row r="19" spans="1:5" ht="27" customHeight="1" x14ac:dyDescent="0.2">
      <c r="A19" s="130" t="s">
        <v>26</v>
      </c>
      <c r="B19" s="140">
        <v>19</v>
      </c>
      <c r="C19" s="140">
        <v>3</v>
      </c>
      <c r="D19" s="140">
        <f t="shared" si="0"/>
        <v>22</v>
      </c>
      <c r="E19" s="146" t="s">
        <v>27</v>
      </c>
    </row>
    <row r="20" spans="1:5" ht="27" customHeight="1" x14ac:dyDescent="0.2">
      <c r="A20" s="130" t="s">
        <v>28</v>
      </c>
      <c r="B20" s="140">
        <v>35</v>
      </c>
      <c r="C20" s="140">
        <v>7</v>
      </c>
      <c r="D20" s="140">
        <f t="shared" si="0"/>
        <v>42</v>
      </c>
      <c r="E20" s="146" t="s">
        <v>29</v>
      </c>
    </row>
    <row r="21" spans="1:5" ht="27" customHeight="1" x14ac:dyDescent="0.2">
      <c r="A21" s="130" t="s">
        <v>30</v>
      </c>
      <c r="B21" s="140">
        <v>34</v>
      </c>
      <c r="C21" s="140">
        <v>3</v>
      </c>
      <c r="D21" s="140">
        <f t="shared" si="0"/>
        <v>37</v>
      </c>
      <c r="E21" s="146" t="s">
        <v>31</v>
      </c>
    </row>
    <row r="22" spans="1:5" ht="27" customHeight="1" x14ac:dyDescent="0.2">
      <c r="A22" s="130" t="s">
        <v>32</v>
      </c>
      <c r="B22" s="140">
        <v>23</v>
      </c>
      <c r="C22" s="140">
        <v>22</v>
      </c>
      <c r="D22" s="140">
        <f t="shared" si="0"/>
        <v>45</v>
      </c>
      <c r="E22" s="146" t="s">
        <v>33</v>
      </c>
    </row>
    <row r="23" spans="1:5" ht="27" customHeight="1" x14ac:dyDescent="0.2">
      <c r="A23" s="130" t="s">
        <v>34</v>
      </c>
      <c r="B23" s="140">
        <v>52</v>
      </c>
      <c r="C23" s="140">
        <v>12</v>
      </c>
      <c r="D23" s="140">
        <f t="shared" si="0"/>
        <v>64</v>
      </c>
      <c r="E23" s="146" t="s">
        <v>35</v>
      </c>
    </row>
    <row r="24" spans="1:5" ht="27" customHeight="1" x14ac:dyDescent="0.2">
      <c r="A24" s="130" t="s">
        <v>36</v>
      </c>
      <c r="B24" s="140">
        <v>28</v>
      </c>
      <c r="C24" s="140">
        <v>4</v>
      </c>
      <c r="D24" s="140">
        <f t="shared" si="0"/>
        <v>32</v>
      </c>
      <c r="E24" s="146" t="s">
        <v>37</v>
      </c>
    </row>
    <row r="25" spans="1:5" ht="27" customHeight="1" x14ac:dyDescent="0.2">
      <c r="A25" s="130" t="s">
        <v>38</v>
      </c>
      <c r="B25" s="140">
        <v>48</v>
      </c>
      <c r="C25" s="140">
        <v>47</v>
      </c>
      <c r="D25" s="140">
        <f t="shared" si="0"/>
        <v>95</v>
      </c>
      <c r="E25" s="146" t="s">
        <v>39</v>
      </c>
    </row>
    <row r="26" spans="1:5" ht="27" customHeight="1" x14ac:dyDescent="0.2">
      <c r="A26" s="130" t="s">
        <v>40</v>
      </c>
      <c r="B26" s="140">
        <v>19</v>
      </c>
      <c r="C26" s="140">
        <v>22</v>
      </c>
      <c r="D26" s="140">
        <f t="shared" si="0"/>
        <v>41</v>
      </c>
      <c r="E26" s="146" t="s">
        <v>41</v>
      </c>
    </row>
    <row r="27" spans="1:5" ht="27" customHeight="1" thickBot="1" x14ac:dyDescent="0.25">
      <c r="A27" s="130" t="s">
        <v>42</v>
      </c>
      <c r="B27" s="140">
        <v>54</v>
      </c>
      <c r="C27" s="140">
        <v>29</v>
      </c>
      <c r="D27" s="140">
        <f t="shared" si="0"/>
        <v>83</v>
      </c>
      <c r="E27" s="146" t="s">
        <v>43</v>
      </c>
    </row>
    <row r="28" spans="1:5" s="5" customFormat="1" ht="25.5" customHeight="1" thickBot="1" x14ac:dyDescent="0.25">
      <c r="A28" s="147" t="s">
        <v>10</v>
      </c>
      <c r="B28" s="147">
        <f>SUM(B13:B27)</f>
        <v>605</v>
      </c>
      <c r="C28" s="147">
        <f>SUM(C13:C27)</f>
        <v>215</v>
      </c>
      <c r="D28" s="147">
        <f>SUM(D13:D27)</f>
        <v>820</v>
      </c>
      <c r="E28" s="200" t="s">
        <v>13</v>
      </c>
    </row>
    <row r="29" spans="1:5" ht="18.75" customHeight="1" x14ac:dyDescent="0.2">
      <c r="A29" s="418" t="s">
        <v>177</v>
      </c>
      <c r="B29" s="418"/>
      <c r="C29" s="418"/>
      <c r="D29" s="419"/>
      <c r="E29" s="419"/>
    </row>
    <row r="34" spans="1:3" x14ac:dyDescent="0.2">
      <c r="B34" s="1" t="s">
        <v>58</v>
      </c>
    </row>
    <row r="36" spans="1:3" x14ac:dyDescent="0.2">
      <c r="A36" s="1" t="s">
        <v>59</v>
      </c>
    </row>
    <row r="38" spans="1:3" x14ac:dyDescent="0.2">
      <c r="C38" s="4" t="s">
        <v>60</v>
      </c>
    </row>
    <row r="45" spans="1:3" ht="25.5" customHeight="1" x14ac:dyDescent="0.2"/>
    <row r="50" spans="1:4" s="7" customFormat="1" ht="23.25" x14ac:dyDescent="0.35">
      <c r="A50" s="4"/>
      <c r="B50" s="4"/>
      <c r="C50" s="4"/>
      <c r="D50" s="4"/>
    </row>
  </sheetData>
  <mergeCells count="11">
    <mergeCell ref="A29:C29"/>
    <mergeCell ref="D29:E29"/>
    <mergeCell ref="A6:E6"/>
    <mergeCell ref="A7:E7"/>
    <mergeCell ref="B8:C8"/>
    <mergeCell ref="D8:E8"/>
    <mergeCell ref="A9:A12"/>
    <mergeCell ref="B9:C9"/>
    <mergeCell ref="D9:D11"/>
    <mergeCell ref="E9:E12"/>
    <mergeCell ref="B10:C10"/>
  </mergeCells>
  <printOptions horizontalCentered="1"/>
  <pageMargins left="0.25" right="0.25" top="0.75" bottom="0.75" header="0.3" footer="0.3"/>
  <pageSetup paperSize="9" scale="80" orientation="landscape" r:id="rId1"/>
  <headerFooter>
    <oddFooter>&amp;C&amp;"Arial,Regular"&amp;14 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27"/>
  <sheetViews>
    <sheetView rightToLeft="1" view="pageBreakPreview" topLeftCell="A7" zoomScaleSheetLayoutView="100" workbookViewId="0">
      <selection activeCell="J13" sqref="J13"/>
    </sheetView>
  </sheetViews>
  <sheetFormatPr defaultRowHeight="12.75" x14ac:dyDescent="0.2"/>
  <cols>
    <col min="1" max="1" width="19.85546875" style="4" customWidth="1"/>
    <col min="2" max="2" width="34.140625" style="4" customWidth="1"/>
    <col min="3" max="4" width="28.5703125" style="4" customWidth="1"/>
    <col min="5" max="5" width="20.85546875" style="4" customWidth="1"/>
    <col min="6" max="6" width="35.42578125" style="4" customWidth="1"/>
    <col min="7" max="16384" width="9.140625" style="4"/>
  </cols>
  <sheetData>
    <row r="1" spans="1:13" ht="26.25" customHeight="1" x14ac:dyDescent="0.2">
      <c r="A1" s="375" t="s">
        <v>230</v>
      </c>
      <c r="B1" s="375"/>
      <c r="C1" s="375"/>
      <c r="D1" s="375"/>
      <c r="E1" s="375"/>
      <c r="F1" s="375"/>
    </row>
    <row r="2" spans="1:13" ht="31.5" customHeight="1" x14ac:dyDescent="0.2">
      <c r="A2" s="375" t="s">
        <v>231</v>
      </c>
      <c r="B2" s="375"/>
      <c r="C2" s="375"/>
      <c r="D2" s="375"/>
      <c r="E2" s="375"/>
      <c r="F2" s="375"/>
    </row>
    <row r="3" spans="1:13" ht="21.75" customHeight="1" x14ac:dyDescent="0.2">
      <c r="A3" s="141" t="s">
        <v>7</v>
      </c>
      <c r="B3" s="420"/>
      <c r="C3" s="420"/>
      <c r="D3" s="228"/>
      <c r="E3" s="421" t="s">
        <v>8</v>
      </c>
      <c r="F3" s="421"/>
      <c r="I3" s="5"/>
      <c r="J3" s="5"/>
      <c r="K3" s="5"/>
      <c r="L3" s="5"/>
      <c r="M3" s="5"/>
    </row>
    <row r="4" spans="1:13" s="5" customFormat="1" ht="20.25" customHeight="1" x14ac:dyDescent="0.2">
      <c r="A4" s="428" t="s">
        <v>133</v>
      </c>
      <c r="B4" s="264" t="s">
        <v>157</v>
      </c>
      <c r="C4" s="264" t="s">
        <v>9</v>
      </c>
      <c r="D4" s="264" t="s">
        <v>202</v>
      </c>
      <c r="E4" s="264" t="s">
        <v>10</v>
      </c>
      <c r="F4" s="428" t="s">
        <v>11</v>
      </c>
      <c r="I4" s="4"/>
      <c r="J4" s="4"/>
      <c r="K4" s="4"/>
      <c r="L4" s="4"/>
      <c r="M4" s="4"/>
    </row>
    <row r="5" spans="1:13" s="5" customFormat="1" ht="39" customHeight="1" x14ac:dyDescent="0.2">
      <c r="A5" s="429"/>
      <c r="B5" s="265" t="s">
        <v>155</v>
      </c>
      <c r="C5" s="265" t="s">
        <v>12</v>
      </c>
      <c r="D5" s="265" t="s">
        <v>203</v>
      </c>
      <c r="E5" s="284" t="s">
        <v>13</v>
      </c>
      <c r="F5" s="429"/>
      <c r="I5" s="4"/>
      <c r="J5" s="4"/>
      <c r="K5" s="4"/>
      <c r="L5" s="4"/>
      <c r="M5" s="4"/>
    </row>
    <row r="6" spans="1:13" ht="24.95" customHeight="1" x14ac:dyDescent="0.2">
      <c r="A6" s="142" t="s">
        <v>49</v>
      </c>
      <c r="B6" s="143">
        <v>517</v>
      </c>
      <c r="C6" s="144">
        <v>1278</v>
      </c>
      <c r="D6" s="140">
        <v>884</v>
      </c>
      <c r="E6" s="143">
        <f>SUM(B6:D6)</f>
        <v>2679</v>
      </c>
      <c r="F6" s="145" t="s">
        <v>15</v>
      </c>
      <c r="I6" s="5"/>
      <c r="J6" s="5"/>
      <c r="K6" s="5"/>
      <c r="L6" s="5"/>
      <c r="M6" s="5"/>
    </row>
    <row r="7" spans="1:13" ht="24.95" customHeight="1" x14ac:dyDescent="0.2">
      <c r="A7" s="130" t="s">
        <v>16</v>
      </c>
      <c r="B7" s="140">
        <v>438</v>
      </c>
      <c r="C7" s="140">
        <v>882</v>
      </c>
      <c r="D7" s="140">
        <v>714</v>
      </c>
      <c r="E7" s="140">
        <f t="shared" ref="E7:E20" si="0">SUM(B7:D7)</f>
        <v>2034</v>
      </c>
      <c r="F7" s="146" t="s">
        <v>17</v>
      </c>
    </row>
    <row r="8" spans="1:13" ht="24.95" customHeight="1" x14ac:dyDescent="0.2">
      <c r="A8" s="130" t="s">
        <v>18</v>
      </c>
      <c r="B8" s="140">
        <v>511</v>
      </c>
      <c r="C8" s="140">
        <v>1073</v>
      </c>
      <c r="D8" s="140">
        <v>1560</v>
      </c>
      <c r="E8" s="140">
        <f t="shared" si="0"/>
        <v>3144</v>
      </c>
      <c r="F8" s="146" t="s">
        <v>19</v>
      </c>
    </row>
    <row r="9" spans="1:13" ht="24.95" customHeight="1" x14ac:dyDescent="0.2">
      <c r="A9" s="130" t="s">
        <v>20</v>
      </c>
      <c r="B9" s="140">
        <v>1422</v>
      </c>
      <c r="C9" s="140">
        <v>1627</v>
      </c>
      <c r="D9" s="140">
        <v>2303</v>
      </c>
      <c r="E9" s="140">
        <f t="shared" si="0"/>
        <v>5352</v>
      </c>
      <c r="F9" s="146" t="s">
        <v>21</v>
      </c>
    </row>
    <row r="10" spans="1:13" ht="24.95" customHeight="1" x14ac:dyDescent="0.2">
      <c r="A10" s="130" t="s">
        <v>22</v>
      </c>
      <c r="B10" s="140">
        <v>146</v>
      </c>
      <c r="C10" s="140">
        <v>446</v>
      </c>
      <c r="D10" s="140">
        <v>80</v>
      </c>
      <c r="E10" s="140">
        <f t="shared" si="0"/>
        <v>672</v>
      </c>
      <c r="F10" s="146" t="s">
        <v>23</v>
      </c>
    </row>
    <row r="11" spans="1:13" ht="24.95" customHeight="1" x14ac:dyDescent="0.2">
      <c r="A11" s="130" t="s">
        <v>24</v>
      </c>
      <c r="B11" s="140">
        <v>214</v>
      </c>
      <c r="C11" s="140">
        <v>187</v>
      </c>
      <c r="D11" s="140">
        <v>2301</v>
      </c>
      <c r="E11" s="140">
        <f t="shared" si="0"/>
        <v>2702</v>
      </c>
      <c r="F11" s="146" t="s">
        <v>25</v>
      </c>
    </row>
    <row r="12" spans="1:13" ht="24.95" customHeight="1" x14ac:dyDescent="0.2">
      <c r="A12" s="130" t="s">
        <v>26</v>
      </c>
      <c r="B12" s="140">
        <v>329</v>
      </c>
      <c r="C12" s="140">
        <v>227</v>
      </c>
      <c r="D12" s="140">
        <v>374</v>
      </c>
      <c r="E12" s="140">
        <f t="shared" si="0"/>
        <v>930</v>
      </c>
      <c r="F12" s="146" t="s">
        <v>27</v>
      </c>
    </row>
    <row r="13" spans="1:13" ht="24.95" customHeight="1" x14ac:dyDescent="0.2">
      <c r="A13" s="130" t="s">
        <v>28</v>
      </c>
      <c r="B13" s="140">
        <v>402</v>
      </c>
      <c r="C13" s="140">
        <v>947</v>
      </c>
      <c r="D13" s="140">
        <v>2002</v>
      </c>
      <c r="E13" s="140">
        <f t="shared" si="0"/>
        <v>3351</v>
      </c>
      <c r="F13" s="146" t="s">
        <v>29</v>
      </c>
    </row>
    <row r="14" spans="1:13" ht="24.95" customHeight="1" x14ac:dyDescent="0.2">
      <c r="A14" s="130" t="s">
        <v>30</v>
      </c>
      <c r="B14" s="140">
        <v>312</v>
      </c>
      <c r="C14" s="140">
        <v>958</v>
      </c>
      <c r="D14" s="140">
        <v>3039</v>
      </c>
      <c r="E14" s="140">
        <f t="shared" si="0"/>
        <v>4309</v>
      </c>
      <c r="F14" s="146" t="s">
        <v>31</v>
      </c>
    </row>
    <row r="15" spans="1:13" ht="24.95" customHeight="1" x14ac:dyDescent="0.2">
      <c r="A15" s="130" t="s">
        <v>32</v>
      </c>
      <c r="B15" s="140">
        <v>109</v>
      </c>
      <c r="C15" s="140">
        <v>230</v>
      </c>
      <c r="D15" s="140">
        <v>389</v>
      </c>
      <c r="E15" s="140">
        <f t="shared" si="0"/>
        <v>728</v>
      </c>
      <c r="F15" s="146" t="s">
        <v>33</v>
      </c>
    </row>
    <row r="16" spans="1:13" ht="24.95" customHeight="1" x14ac:dyDescent="0.2">
      <c r="A16" s="130" t="s">
        <v>34</v>
      </c>
      <c r="B16" s="140">
        <v>315</v>
      </c>
      <c r="C16" s="140">
        <v>238</v>
      </c>
      <c r="D16" s="140">
        <v>930</v>
      </c>
      <c r="E16" s="140">
        <f t="shared" si="0"/>
        <v>1483</v>
      </c>
      <c r="F16" s="146" t="s">
        <v>35</v>
      </c>
    </row>
    <row r="17" spans="1:13" ht="24.95" customHeight="1" x14ac:dyDescent="0.2">
      <c r="A17" s="130" t="s">
        <v>36</v>
      </c>
      <c r="B17" s="140">
        <v>420</v>
      </c>
      <c r="C17" s="140">
        <v>431</v>
      </c>
      <c r="D17" s="140">
        <v>1371</v>
      </c>
      <c r="E17" s="140">
        <f t="shared" si="0"/>
        <v>2222</v>
      </c>
      <c r="F17" s="146" t="s">
        <v>37</v>
      </c>
    </row>
    <row r="18" spans="1:13" ht="24.95" customHeight="1" x14ac:dyDescent="0.2">
      <c r="A18" s="130" t="s">
        <v>38</v>
      </c>
      <c r="B18" s="140">
        <v>626</v>
      </c>
      <c r="C18" s="140">
        <v>303</v>
      </c>
      <c r="D18" s="140">
        <v>1485</v>
      </c>
      <c r="E18" s="140">
        <f t="shared" si="0"/>
        <v>2414</v>
      </c>
      <c r="F18" s="146" t="s">
        <v>39</v>
      </c>
    </row>
    <row r="19" spans="1:13" ht="24.95" customHeight="1" x14ac:dyDescent="0.2">
      <c r="A19" s="130" t="s">
        <v>40</v>
      </c>
      <c r="B19" s="140">
        <v>469</v>
      </c>
      <c r="C19" s="140">
        <v>541</v>
      </c>
      <c r="D19" s="140">
        <v>3130</v>
      </c>
      <c r="E19" s="140">
        <f t="shared" si="0"/>
        <v>4140</v>
      </c>
      <c r="F19" s="146" t="s">
        <v>41</v>
      </c>
    </row>
    <row r="20" spans="1:13" ht="24.95" customHeight="1" thickBot="1" x14ac:dyDescent="0.25">
      <c r="A20" s="130" t="s">
        <v>42</v>
      </c>
      <c r="B20" s="140">
        <v>540</v>
      </c>
      <c r="C20" s="140">
        <v>297</v>
      </c>
      <c r="D20" s="140">
        <v>267</v>
      </c>
      <c r="E20" s="296">
        <f t="shared" si="0"/>
        <v>1104</v>
      </c>
      <c r="F20" s="146" t="s">
        <v>43</v>
      </c>
    </row>
    <row r="21" spans="1:13" s="5" customFormat="1" ht="24.95" customHeight="1" thickBot="1" x14ac:dyDescent="0.25">
      <c r="A21" s="137" t="s">
        <v>10</v>
      </c>
      <c r="B21" s="147">
        <f>SUM(B6:B20)</f>
        <v>6770</v>
      </c>
      <c r="C21" s="147">
        <f>SUM(C6:C20)</f>
        <v>9665</v>
      </c>
      <c r="D21" s="147">
        <f>SUM(D6:D20)</f>
        <v>20829</v>
      </c>
      <c r="E21" s="147">
        <f>SUM(E6:E20)</f>
        <v>37264</v>
      </c>
      <c r="F21" s="139" t="s">
        <v>13</v>
      </c>
      <c r="I21" s="4"/>
      <c r="J21" s="4"/>
      <c r="K21" s="4"/>
      <c r="L21" s="4"/>
      <c r="M21" s="4"/>
    </row>
    <row r="22" spans="1:13" ht="24.95" customHeight="1" x14ac:dyDescent="0.2">
      <c r="A22" s="148" t="s">
        <v>44</v>
      </c>
      <c r="B22" s="140"/>
      <c r="C22" s="140"/>
      <c r="D22" s="140"/>
      <c r="E22" s="140">
        <v>11000</v>
      </c>
      <c r="F22" s="149" t="s">
        <v>45</v>
      </c>
    </row>
    <row r="23" spans="1:13" ht="24.95" customHeight="1" thickBot="1" x14ac:dyDescent="0.25">
      <c r="A23" s="150" t="s">
        <v>46</v>
      </c>
      <c r="B23" s="151"/>
      <c r="C23" s="151"/>
      <c r="D23" s="151"/>
      <c r="E23" s="151">
        <v>1266</v>
      </c>
      <c r="F23" s="152" t="s">
        <v>47</v>
      </c>
    </row>
    <row r="24" spans="1:13" s="5" customFormat="1" ht="24.95" customHeight="1" thickBot="1" x14ac:dyDescent="0.25">
      <c r="A24" s="153" t="s">
        <v>48</v>
      </c>
      <c r="B24" s="154"/>
      <c r="C24" s="154"/>
      <c r="D24" s="154"/>
      <c r="E24" s="154">
        <f>SUM(E21:E23)</f>
        <v>49530</v>
      </c>
      <c r="F24" s="155" t="s">
        <v>13</v>
      </c>
      <c r="I24" s="4"/>
      <c r="J24" s="4"/>
      <c r="K24" s="4"/>
      <c r="L24" s="4"/>
      <c r="M24" s="4"/>
    </row>
    <row r="25" spans="1:13" ht="54.75" customHeight="1" x14ac:dyDescent="0.2">
      <c r="A25" s="432" t="s">
        <v>237</v>
      </c>
      <c r="B25" s="432"/>
      <c r="C25" s="432"/>
      <c r="D25" s="229"/>
      <c r="E25" s="433" t="s">
        <v>236</v>
      </c>
      <c r="F25" s="433"/>
    </row>
    <row r="26" spans="1:13" ht="18.75" customHeight="1" x14ac:dyDescent="0.25">
      <c r="A26" s="431" t="s">
        <v>175</v>
      </c>
      <c r="B26" s="431"/>
      <c r="C26" s="192"/>
      <c r="D26" s="192"/>
      <c r="E26" s="193"/>
      <c r="F26" s="194" t="s">
        <v>176</v>
      </c>
    </row>
    <row r="27" spans="1:13" x14ac:dyDescent="0.2">
      <c r="A27" s="306"/>
      <c r="B27" s="306"/>
      <c r="E27" s="430"/>
      <c r="F27" s="430"/>
    </row>
  </sheetData>
  <mergeCells count="11">
    <mergeCell ref="A27:B27"/>
    <mergeCell ref="E27:F27"/>
    <mergeCell ref="A26:B26"/>
    <mergeCell ref="A25:C25"/>
    <mergeCell ref="E25:F25"/>
    <mergeCell ref="A1:F1"/>
    <mergeCell ref="A2:F2"/>
    <mergeCell ref="B3:C3"/>
    <mergeCell ref="E3:F3"/>
    <mergeCell ref="A4:A5"/>
    <mergeCell ref="F4:F5"/>
  </mergeCells>
  <printOptions horizontalCentered="1"/>
  <pageMargins left="0.25" right="0.25" top="0.75" bottom="0.75" header="0.3" footer="0.3"/>
  <pageSetup paperSize="9" scale="71" orientation="landscape" r:id="rId1"/>
  <headerFooter>
    <oddFooter>&amp;C&amp;"Arial,Regular"&amp;14 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V16"/>
  <sheetViews>
    <sheetView rightToLeft="1" view="pageBreakPreview" zoomScale="87" zoomScaleSheetLayoutView="87" workbookViewId="0">
      <selection activeCell="K27" sqref="K27"/>
    </sheetView>
  </sheetViews>
  <sheetFormatPr defaultColWidth="22.5703125" defaultRowHeight="12.75" x14ac:dyDescent="0.2"/>
  <cols>
    <col min="1" max="1" width="23.85546875" style="1" customWidth="1"/>
    <col min="2" max="2" width="35.42578125" style="1" customWidth="1"/>
    <col min="3" max="3" width="16.28515625" style="1" customWidth="1"/>
    <col min="4" max="4" width="15.28515625" style="1" customWidth="1"/>
    <col min="5" max="5" width="16.28515625" style="1" customWidth="1"/>
    <col min="6" max="6" width="16" style="1" customWidth="1"/>
    <col min="7" max="7" width="16.140625" style="1" customWidth="1"/>
    <col min="8" max="8" width="20.42578125" style="1" customWidth="1"/>
    <col min="9" max="9" width="27.28515625" style="1" customWidth="1"/>
    <col min="10" max="16384" width="22.5703125" style="1"/>
  </cols>
  <sheetData>
    <row r="1" spans="1:22" ht="51.75" customHeight="1" x14ac:dyDescent="0.2">
      <c r="A1" s="299" t="s">
        <v>233</v>
      </c>
      <c r="B1" s="453"/>
      <c r="C1" s="453"/>
      <c r="D1" s="453"/>
      <c r="E1" s="453"/>
      <c r="F1" s="453"/>
      <c r="G1" s="453"/>
      <c r="H1" s="453"/>
      <c r="I1" s="453"/>
    </row>
    <row r="2" spans="1:22" ht="57" customHeight="1" x14ac:dyDescent="0.2">
      <c r="A2" s="299" t="s">
        <v>232</v>
      </c>
      <c r="B2" s="299"/>
      <c r="C2" s="299"/>
      <c r="D2" s="299"/>
      <c r="E2" s="299"/>
      <c r="F2" s="299"/>
      <c r="G2" s="299"/>
      <c r="H2" s="299"/>
      <c r="I2" s="299"/>
      <c r="J2" s="68"/>
    </row>
    <row r="3" spans="1:22" ht="28.5" customHeight="1" thickBot="1" x14ac:dyDescent="0.25">
      <c r="A3" s="454" t="s">
        <v>0</v>
      </c>
      <c r="B3" s="454"/>
      <c r="C3" s="455"/>
      <c r="D3" s="455"/>
      <c r="E3" s="455"/>
      <c r="F3" s="455"/>
      <c r="G3" s="285"/>
      <c r="H3" s="456" t="s">
        <v>1</v>
      </c>
      <c r="I3" s="456"/>
    </row>
    <row r="4" spans="1:22" s="2" customFormat="1" ht="43.5" customHeight="1" x14ac:dyDescent="0.2">
      <c r="A4" s="447" t="s">
        <v>2</v>
      </c>
      <c r="B4" s="448"/>
      <c r="C4" s="457"/>
      <c r="D4" s="458"/>
      <c r="E4" s="458"/>
      <c r="F4" s="458"/>
      <c r="G4" s="459"/>
      <c r="H4" s="451" t="s">
        <v>3</v>
      </c>
      <c r="I4" s="447"/>
    </row>
    <row r="5" spans="1:22" s="2" customFormat="1" ht="34.5" customHeight="1" thickBot="1" x14ac:dyDescent="0.25">
      <c r="A5" s="449"/>
      <c r="B5" s="450"/>
      <c r="C5" s="266">
        <v>2019</v>
      </c>
      <c r="D5" s="266">
        <v>2020</v>
      </c>
      <c r="E5" s="266">
        <v>2021</v>
      </c>
      <c r="F5" s="266">
        <v>2022</v>
      </c>
      <c r="G5" s="295">
        <v>2023</v>
      </c>
      <c r="H5" s="452"/>
      <c r="I5" s="449"/>
      <c r="J5" s="67"/>
    </row>
    <row r="6" spans="1:22" ht="52.5" customHeight="1" x14ac:dyDescent="0.2">
      <c r="A6" s="445" t="s">
        <v>156</v>
      </c>
      <c r="B6" s="445"/>
      <c r="C6" s="156">
        <v>6888201</v>
      </c>
      <c r="D6" s="156">
        <v>7026106</v>
      </c>
      <c r="E6" s="156">
        <v>7457927</v>
      </c>
      <c r="F6" s="156">
        <v>7982304</v>
      </c>
      <c r="G6" s="156">
        <v>8096075</v>
      </c>
      <c r="H6" s="446" t="s">
        <v>4</v>
      </c>
      <c r="I6" s="446"/>
    </row>
    <row r="7" spans="1:22" ht="50.25" customHeight="1" x14ac:dyDescent="0.2">
      <c r="A7" s="441" t="s">
        <v>149</v>
      </c>
      <c r="B7" s="441"/>
      <c r="C7" s="158">
        <v>39128</v>
      </c>
      <c r="D7" s="158">
        <v>40150</v>
      </c>
      <c r="E7" s="158">
        <v>41191</v>
      </c>
      <c r="F7" s="158">
        <v>42249</v>
      </c>
      <c r="G7" s="158">
        <v>43324</v>
      </c>
      <c r="H7" s="442" t="s">
        <v>153</v>
      </c>
      <c r="I7" s="442"/>
    </row>
    <row r="8" spans="1:22" ht="48.75" customHeight="1" x14ac:dyDescent="0.2">
      <c r="A8" s="441" t="s">
        <v>204</v>
      </c>
      <c r="B8" s="441"/>
      <c r="C8" s="157">
        <v>45579</v>
      </c>
      <c r="D8" s="157">
        <v>45579</v>
      </c>
      <c r="E8" s="157">
        <v>45990</v>
      </c>
      <c r="F8" s="157">
        <v>46424</v>
      </c>
      <c r="G8" s="157">
        <v>49530</v>
      </c>
      <c r="H8" s="442" t="s">
        <v>5</v>
      </c>
      <c r="I8" s="442"/>
    </row>
    <row r="9" spans="1:22" ht="60" customHeight="1" x14ac:dyDescent="0.2">
      <c r="A9" s="443" t="s">
        <v>154</v>
      </c>
      <c r="B9" s="443"/>
      <c r="C9" s="157">
        <v>176</v>
      </c>
      <c r="D9" s="157">
        <v>175</v>
      </c>
      <c r="E9" s="157">
        <v>181</v>
      </c>
      <c r="F9" s="157">
        <v>189</v>
      </c>
      <c r="G9" s="157">
        <v>187</v>
      </c>
      <c r="H9" s="444" t="s">
        <v>152</v>
      </c>
      <c r="I9" s="444"/>
      <c r="V9" s="1" t="s">
        <v>6</v>
      </c>
    </row>
    <row r="10" spans="1:22" ht="51.75" customHeight="1" thickBot="1" x14ac:dyDescent="0.25">
      <c r="A10" s="436" t="s">
        <v>205</v>
      </c>
      <c r="B10" s="436"/>
      <c r="C10" s="159">
        <v>6</v>
      </c>
      <c r="D10" s="159">
        <v>6</v>
      </c>
      <c r="E10" s="221">
        <v>6</v>
      </c>
      <c r="F10" s="159">
        <v>5</v>
      </c>
      <c r="G10" s="286">
        <v>5</v>
      </c>
      <c r="H10" s="437" t="s">
        <v>208</v>
      </c>
      <c r="I10" s="437"/>
    </row>
    <row r="11" spans="1:22" ht="31.5" customHeight="1" x14ac:dyDescent="0.2">
      <c r="A11" s="439" t="s">
        <v>238</v>
      </c>
      <c r="B11" s="439"/>
      <c r="C11" s="440" t="s">
        <v>239</v>
      </c>
      <c r="D11" s="440"/>
      <c r="E11" s="440"/>
      <c r="F11" s="440"/>
      <c r="G11" s="440"/>
      <c r="H11" s="440"/>
      <c r="I11" s="440"/>
    </row>
    <row r="12" spans="1:22" ht="28.5" customHeight="1" x14ac:dyDescent="0.2">
      <c r="A12" s="435" t="s">
        <v>150</v>
      </c>
      <c r="B12" s="435"/>
      <c r="C12" s="438" t="s">
        <v>151</v>
      </c>
      <c r="D12" s="438"/>
      <c r="E12" s="438"/>
      <c r="F12" s="438"/>
      <c r="G12" s="438"/>
      <c r="H12" s="438"/>
      <c r="I12" s="438"/>
    </row>
    <row r="13" spans="1:22" ht="24" customHeight="1" x14ac:dyDescent="0.2">
      <c r="A13" s="435" t="s">
        <v>206</v>
      </c>
      <c r="B13" s="435"/>
      <c r="C13" s="434" t="s">
        <v>207</v>
      </c>
      <c r="D13" s="434"/>
      <c r="E13" s="434"/>
      <c r="F13" s="434"/>
      <c r="G13" s="434"/>
      <c r="H13" s="434"/>
      <c r="I13" s="434"/>
      <c r="J13" s="3"/>
      <c r="K13" s="3"/>
    </row>
    <row r="14" spans="1:22" ht="48" customHeight="1" x14ac:dyDescent="0.2">
      <c r="A14" s="435"/>
      <c r="B14" s="435"/>
      <c r="C14" s="438"/>
      <c r="D14" s="438"/>
      <c r="E14" s="438"/>
      <c r="F14" s="438"/>
      <c r="G14" s="438"/>
      <c r="H14" s="438"/>
      <c r="I14" s="438"/>
    </row>
    <row r="16" spans="1:22" x14ac:dyDescent="0.2">
      <c r="E16" s="226" t="s">
        <v>58</v>
      </c>
    </row>
  </sheetData>
  <mergeCells count="26">
    <mergeCell ref="A4:B5"/>
    <mergeCell ref="H4:I5"/>
    <mergeCell ref="A1:I1"/>
    <mergeCell ref="A2:I2"/>
    <mergeCell ref="A3:B3"/>
    <mergeCell ref="C3:F3"/>
    <mergeCell ref="H3:I3"/>
    <mergeCell ref="C4:G4"/>
    <mergeCell ref="A8:B8"/>
    <mergeCell ref="H8:I8"/>
    <mergeCell ref="A9:B9"/>
    <mergeCell ref="H9:I9"/>
    <mergeCell ref="A6:B6"/>
    <mergeCell ref="H6:I6"/>
    <mergeCell ref="A7:B7"/>
    <mergeCell ref="H7:I7"/>
    <mergeCell ref="C13:I13"/>
    <mergeCell ref="A14:B14"/>
    <mergeCell ref="A10:B10"/>
    <mergeCell ref="H10:I10"/>
    <mergeCell ref="A12:B12"/>
    <mergeCell ref="C12:I12"/>
    <mergeCell ref="A11:B11"/>
    <mergeCell ref="C11:I11"/>
    <mergeCell ref="A13:B13"/>
    <mergeCell ref="C14:I14"/>
  </mergeCells>
  <printOptions horizontalCentered="1"/>
  <pageMargins left="0.25" right="0.25" top="0.75" bottom="0.75" header="0.3" footer="0.3"/>
  <pageSetup paperSize="9" scale="67" orientation="landscape" verticalDpi="1200" r:id="rId1"/>
  <headerFooter>
    <oddFooter>&amp;C&amp;"Arial,Regular"&amp;16 &amp;14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rightToLeft="1" tabSelected="1" view="pageBreakPreview" zoomScale="70" zoomScaleNormal="84" zoomScaleSheetLayoutView="70" workbookViewId="0">
      <selection activeCell="O22" sqref="O22"/>
    </sheetView>
  </sheetViews>
  <sheetFormatPr defaultRowHeight="12.75" x14ac:dyDescent="0.2"/>
  <cols>
    <col min="1" max="1" width="13.42578125" style="4" customWidth="1"/>
    <col min="2" max="2" width="16.7109375" style="4" customWidth="1"/>
    <col min="3" max="5" width="18.42578125" style="4" customWidth="1"/>
    <col min="6" max="6" width="23.7109375" style="4" customWidth="1"/>
    <col min="7" max="7" width="13.85546875" style="4" hidden="1" customWidth="1"/>
    <col min="8" max="8" width="25.7109375" style="4" customWidth="1"/>
    <col min="9" max="9" width="19.28515625" style="4" customWidth="1"/>
    <col min="10" max="10" width="9.140625" style="4" hidden="1" customWidth="1"/>
    <col min="11" max="11" width="9.140625" style="4" customWidth="1"/>
    <col min="12" max="12" width="8.140625" style="4" customWidth="1"/>
    <col min="13" max="13" width="7.7109375" style="4" customWidth="1"/>
    <col min="14" max="14" width="17.28515625" style="4" customWidth="1"/>
    <col min="15" max="15" width="14.140625" style="4" customWidth="1"/>
    <col min="16" max="16" width="14.42578125" style="4" customWidth="1"/>
    <col min="17" max="17" width="14" style="4" customWidth="1"/>
    <col min="18" max="16384" width="9.140625" style="4"/>
  </cols>
  <sheetData>
    <row r="1" spans="1:17" ht="47.25" customHeight="1" x14ac:dyDescent="0.3">
      <c r="A1" s="314" t="s">
        <v>246</v>
      </c>
      <c r="B1" s="314"/>
      <c r="C1" s="314"/>
      <c r="D1" s="314"/>
      <c r="E1" s="314"/>
      <c r="F1" s="314"/>
      <c r="G1" s="314"/>
      <c r="H1" s="314"/>
      <c r="I1" s="314"/>
    </row>
    <row r="2" spans="1:17" ht="45" customHeight="1" x14ac:dyDescent="0.2">
      <c r="A2" s="315" t="s">
        <v>247</v>
      </c>
      <c r="B2" s="315"/>
      <c r="C2" s="315"/>
      <c r="D2" s="315"/>
      <c r="E2" s="315"/>
      <c r="F2" s="315"/>
      <c r="G2" s="315"/>
      <c r="H2" s="315"/>
      <c r="I2" s="315"/>
    </row>
    <row r="3" spans="1:17" ht="28.5" customHeight="1" thickBot="1" x14ac:dyDescent="0.25">
      <c r="A3" s="8" t="s">
        <v>164</v>
      </c>
      <c r="B3" s="315"/>
      <c r="C3" s="315"/>
      <c r="D3" s="315"/>
      <c r="E3" s="315"/>
      <c r="F3" s="315"/>
      <c r="G3" s="315"/>
      <c r="H3" s="315"/>
      <c r="I3" s="93" t="s">
        <v>165</v>
      </c>
    </row>
    <row r="4" spans="1:17" s="5" customFormat="1" ht="29.25" customHeight="1" thickBot="1" x14ac:dyDescent="0.3">
      <c r="A4" s="316" t="s">
        <v>103</v>
      </c>
      <c r="B4" s="317"/>
      <c r="C4" s="277" t="s">
        <v>128</v>
      </c>
      <c r="D4" s="278" t="s">
        <v>129</v>
      </c>
      <c r="E4" s="278" t="s">
        <v>170</v>
      </c>
      <c r="F4" s="278" t="s">
        <v>130</v>
      </c>
      <c r="G4" s="205"/>
      <c r="H4" s="320" t="s">
        <v>103</v>
      </c>
      <c r="I4" s="316"/>
    </row>
    <row r="5" spans="1:17" s="5" customFormat="1" ht="34.5" customHeight="1" thickBot="1" x14ac:dyDescent="0.35">
      <c r="A5" s="318"/>
      <c r="B5" s="319"/>
      <c r="C5" s="279" t="s">
        <v>131</v>
      </c>
      <c r="D5" s="268" t="s">
        <v>132</v>
      </c>
      <c r="E5" s="268" t="s">
        <v>199</v>
      </c>
      <c r="F5" s="268" t="s">
        <v>13</v>
      </c>
      <c r="G5" s="206"/>
      <c r="H5" s="321"/>
      <c r="I5" s="318"/>
      <c r="N5" s="53">
        <v>428720</v>
      </c>
      <c r="O5" s="53">
        <v>66323</v>
      </c>
      <c r="P5" s="53">
        <v>44</v>
      </c>
      <c r="Q5" s="54">
        <f>SUM(N5:P5)</f>
        <v>495087</v>
      </c>
    </row>
    <row r="6" spans="1:17" ht="36.950000000000003" customHeight="1" x14ac:dyDescent="0.25">
      <c r="A6" s="307" t="s">
        <v>171</v>
      </c>
      <c r="B6" s="307"/>
      <c r="C6" s="211">
        <v>425580</v>
      </c>
      <c r="D6" s="211">
        <v>3140</v>
      </c>
      <c r="E6" s="211">
        <v>44</v>
      </c>
      <c r="F6" s="211">
        <f>SUM(C6:E6)</f>
        <v>428764</v>
      </c>
      <c r="G6" s="28"/>
      <c r="H6" s="308" t="s">
        <v>173</v>
      </c>
      <c r="I6" s="308"/>
    </row>
    <row r="7" spans="1:17" ht="36.950000000000003" customHeight="1" x14ac:dyDescent="0.25">
      <c r="A7" s="309" t="s">
        <v>172</v>
      </c>
      <c r="B7" s="309"/>
      <c r="C7" s="213">
        <v>45192</v>
      </c>
      <c r="D7" s="213">
        <v>21131</v>
      </c>
      <c r="E7" s="213">
        <v>0</v>
      </c>
      <c r="F7" s="213">
        <f>SUM(C7:E7)</f>
        <v>66323</v>
      </c>
      <c r="G7" s="28"/>
      <c r="H7" s="310" t="s">
        <v>185</v>
      </c>
      <c r="I7" s="310"/>
    </row>
    <row r="8" spans="1:17" ht="42.75" customHeight="1" thickBot="1" x14ac:dyDescent="0.3">
      <c r="A8" s="311" t="s">
        <v>104</v>
      </c>
      <c r="B8" s="311"/>
      <c r="C8" s="213">
        <v>0</v>
      </c>
      <c r="D8" s="213">
        <v>0</v>
      </c>
      <c r="E8" s="213"/>
      <c r="F8" s="213">
        <f>SUM(C8:E8)</f>
        <v>0</v>
      </c>
      <c r="G8" s="28"/>
      <c r="H8" s="312" t="s">
        <v>105</v>
      </c>
      <c r="I8" s="312"/>
    </row>
    <row r="9" spans="1:17" s="5" customFormat="1" ht="54" customHeight="1" thickBot="1" x14ac:dyDescent="0.3">
      <c r="A9" s="304" t="s">
        <v>10</v>
      </c>
      <c r="B9" s="304"/>
      <c r="C9" s="214">
        <f>SUM(C6:C8)</f>
        <v>470772</v>
      </c>
      <c r="D9" s="214">
        <f>SUM(D6:D8)</f>
        <v>24271</v>
      </c>
      <c r="E9" s="214">
        <f>SUM(E6:E8)</f>
        <v>44</v>
      </c>
      <c r="F9" s="214">
        <f>SUM(C9:E9)</f>
        <v>495087</v>
      </c>
      <c r="G9" s="80"/>
      <c r="H9" s="305" t="s">
        <v>95</v>
      </c>
      <c r="I9" s="305"/>
      <c r="M9" s="64" t="s">
        <v>159</v>
      </c>
      <c r="N9" s="5">
        <v>470772</v>
      </c>
    </row>
    <row r="10" spans="1:17" ht="27.75" customHeight="1" x14ac:dyDescent="0.2">
      <c r="A10" s="313" t="s">
        <v>192</v>
      </c>
      <c r="B10" s="313"/>
      <c r="C10" s="313"/>
      <c r="M10" s="65" t="s">
        <v>158</v>
      </c>
      <c r="N10" s="4">
        <v>24271</v>
      </c>
    </row>
    <row r="11" spans="1:17" ht="22.5" customHeight="1" x14ac:dyDescent="0.2">
      <c r="M11" s="226" t="s">
        <v>200</v>
      </c>
      <c r="N11" s="4">
        <v>44</v>
      </c>
    </row>
    <row r="12" spans="1:17" ht="47.25" customHeight="1" x14ac:dyDescent="0.2">
      <c r="A12" s="306"/>
      <c r="B12" s="306"/>
      <c r="C12" s="306"/>
      <c r="D12" s="306"/>
      <c r="E12" s="306"/>
      <c r="F12" s="306"/>
      <c r="G12" s="306"/>
      <c r="H12" s="306"/>
      <c r="I12" s="306"/>
    </row>
    <row r="13" spans="1:17" ht="27" customHeight="1" x14ac:dyDescent="0.2">
      <c r="A13" s="56"/>
      <c r="B13" s="56"/>
      <c r="C13" s="56"/>
      <c r="D13" s="56"/>
      <c r="E13" s="56"/>
      <c r="F13" s="56"/>
      <c r="G13" s="56"/>
      <c r="H13" s="56"/>
      <c r="I13" s="56"/>
    </row>
    <row r="14" spans="1:17" x14ac:dyDescent="0.2">
      <c r="A14" s="56"/>
      <c r="B14" s="56"/>
      <c r="C14" s="56"/>
      <c r="D14" s="56"/>
      <c r="E14" s="56"/>
      <c r="F14" s="56"/>
      <c r="G14" s="56"/>
      <c r="H14" s="56"/>
      <c r="I14" s="56"/>
      <c r="N14" s="70"/>
    </row>
    <row r="15" spans="1:17" ht="48" customHeight="1" x14ac:dyDescent="0.2">
      <c r="A15" s="56"/>
      <c r="B15" s="56"/>
      <c r="C15" s="56"/>
      <c r="D15" s="56"/>
      <c r="E15" s="56"/>
      <c r="F15" s="56"/>
      <c r="G15" s="56"/>
      <c r="H15" s="56"/>
      <c r="I15" s="56"/>
    </row>
    <row r="16" spans="1:17" x14ac:dyDescent="0.2">
      <c r="A16" s="56"/>
      <c r="B16" s="56"/>
      <c r="C16" s="56"/>
      <c r="D16" s="56"/>
      <c r="E16" s="56"/>
      <c r="F16" s="56"/>
      <c r="G16" s="56"/>
      <c r="H16" s="56"/>
      <c r="I16" s="56"/>
    </row>
    <row r="17" spans="1:14" x14ac:dyDescent="0.2">
      <c r="A17" s="56"/>
      <c r="B17" s="56"/>
      <c r="C17" s="56"/>
      <c r="D17" s="56"/>
      <c r="E17" s="56"/>
      <c r="F17" s="56"/>
      <c r="G17" s="56"/>
      <c r="H17" s="56"/>
      <c r="I17" s="56"/>
    </row>
    <row r="18" spans="1:14" x14ac:dyDescent="0.2">
      <c r="A18" s="56"/>
      <c r="B18" s="56"/>
      <c r="C18" s="56"/>
      <c r="D18" s="56"/>
      <c r="E18" s="56"/>
      <c r="F18" s="56"/>
      <c r="G18" s="56"/>
      <c r="H18" s="56"/>
      <c r="I18" s="56"/>
      <c r="N18" s="1"/>
    </row>
    <row r="19" spans="1:14" x14ac:dyDescent="0.2">
      <c r="A19" s="56"/>
      <c r="B19" s="56"/>
      <c r="C19" s="56"/>
      <c r="D19" s="56"/>
      <c r="E19" s="56"/>
      <c r="F19" s="56"/>
      <c r="G19" s="56"/>
      <c r="H19" s="56"/>
      <c r="I19" s="56"/>
    </row>
    <row r="20" spans="1:14" x14ac:dyDescent="0.2">
      <c r="A20" s="56"/>
      <c r="B20" s="56"/>
      <c r="C20" s="56"/>
      <c r="D20" s="56"/>
      <c r="E20" s="56"/>
      <c r="F20" s="56"/>
      <c r="G20" s="56"/>
      <c r="H20" s="56"/>
      <c r="I20" s="56"/>
    </row>
    <row r="21" spans="1:14" x14ac:dyDescent="0.2">
      <c r="A21" s="56"/>
      <c r="B21" s="56"/>
      <c r="C21" s="56"/>
      <c r="D21" s="56"/>
      <c r="E21" s="56"/>
      <c r="F21" s="56"/>
      <c r="G21" s="56"/>
      <c r="H21" s="56"/>
      <c r="I21" s="56"/>
    </row>
    <row r="22" spans="1:14" x14ac:dyDescent="0.2">
      <c r="A22" s="56"/>
      <c r="B22" s="56"/>
      <c r="C22" s="56"/>
      <c r="D22" s="56"/>
      <c r="E22" s="56"/>
      <c r="F22" s="56"/>
      <c r="G22" s="56"/>
      <c r="H22" s="56"/>
      <c r="I22" s="56"/>
    </row>
    <row r="23" spans="1:14" x14ac:dyDescent="0.2">
      <c r="A23" s="56"/>
      <c r="B23" s="56"/>
      <c r="C23" s="56"/>
      <c r="D23" s="56"/>
      <c r="E23" s="56"/>
      <c r="F23" s="56"/>
      <c r="G23" s="56"/>
      <c r="H23" s="56"/>
      <c r="I23" s="56"/>
    </row>
    <row r="24" spans="1:14" x14ac:dyDescent="0.2">
      <c r="A24" s="56"/>
      <c r="B24" s="56"/>
      <c r="C24" s="56"/>
      <c r="D24" s="56"/>
      <c r="E24" s="56"/>
      <c r="F24" s="56"/>
      <c r="G24" s="56"/>
      <c r="H24" s="56"/>
      <c r="I24" s="56"/>
    </row>
    <row r="25" spans="1:14" x14ac:dyDescent="0.2">
      <c r="A25" s="56"/>
      <c r="B25" s="56"/>
      <c r="C25" s="56"/>
      <c r="D25" s="56"/>
      <c r="E25" s="56"/>
      <c r="F25" s="56"/>
      <c r="G25" s="56"/>
      <c r="H25" s="56"/>
      <c r="I25" s="56"/>
    </row>
    <row r="26" spans="1:14" x14ac:dyDescent="0.2">
      <c r="A26" s="56"/>
      <c r="B26" s="56"/>
      <c r="C26" s="56"/>
      <c r="D26" s="56"/>
      <c r="E26" s="56"/>
      <c r="F26" s="56"/>
      <c r="G26" s="56"/>
      <c r="H26" s="56"/>
      <c r="I26" s="56"/>
    </row>
    <row r="27" spans="1:14" x14ac:dyDescent="0.2">
      <c r="A27" s="56"/>
      <c r="B27" s="56"/>
      <c r="C27" s="56"/>
      <c r="D27" s="56"/>
      <c r="E27" s="56"/>
      <c r="F27" s="56"/>
      <c r="G27" s="56"/>
      <c r="H27" s="56"/>
      <c r="I27" s="56"/>
    </row>
    <row r="28" spans="1:14" x14ac:dyDescent="0.2">
      <c r="A28" s="56"/>
      <c r="B28" s="56"/>
      <c r="C28" s="56"/>
      <c r="D28" s="56"/>
      <c r="E28" s="56"/>
      <c r="F28" s="56"/>
      <c r="G28" s="56"/>
      <c r="H28" s="56"/>
      <c r="I28" s="56"/>
    </row>
    <row r="29" spans="1:14" x14ac:dyDescent="0.2">
      <c r="A29" s="56"/>
      <c r="B29" s="56"/>
      <c r="C29" s="56"/>
      <c r="D29" s="56"/>
      <c r="E29" s="56"/>
      <c r="F29" s="56"/>
      <c r="G29" s="56"/>
      <c r="H29" s="56"/>
      <c r="I29" s="56"/>
    </row>
    <row r="30" spans="1:14" x14ac:dyDescent="0.2">
      <c r="A30" s="56"/>
      <c r="B30" s="56"/>
      <c r="C30" s="56"/>
      <c r="D30" s="56"/>
      <c r="E30" s="56"/>
      <c r="F30" s="56"/>
      <c r="G30" s="56"/>
      <c r="H30" s="56"/>
      <c r="I30" s="56"/>
    </row>
    <row r="31" spans="1:14" x14ac:dyDescent="0.2">
      <c r="A31" s="56"/>
      <c r="B31" s="56"/>
      <c r="C31" s="56"/>
      <c r="D31" s="56"/>
      <c r="E31" s="56"/>
      <c r="F31" s="56"/>
      <c r="G31" s="56"/>
      <c r="H31" s="56"/>
      <c r="I31" s="56"/>
    </row>
    <row r="32" spans="1:14" x14ac:dyDescent="0.2">
      <c r="A32" s="56"/>
      <c r="B32" s="56"/>
      <c r="C32" s="56"/>
      <c r="D32" s="56"/>
      <c r="E32" s="56"/>
      <c r="F32" s="56"/>
      <c r="G32" s="56"/>
      <c r="H32" s="56"/>
      <c r="I32" s="56"/>
    </row>
    <row r="33" spans="1:9" x14ac:dyDescent="0.2">
      <c r="A33" s="56"/>
      <c r="B33" s="56"/>
      <c r="C33" s="56"/>
      <c r="D33" s="56"/>
      <c r="E33" s="56"/>
      <c r="F33" s="56"/>
      <c r="G33" s="56"/>
      <c r="H33" s="56"/>
      <c r="I33" s="56"/>
    </row>
    <row r="34" spans="1:9" x14ac:dyDescent="0.2">
      <c r="A34" s="56"/>
      <c r="B34" s="56"/>
      <c r="C34" s="56"/>
      <c r="D34" s="56"/>
      <c r="E34" s="56"/>
      <c r="F34" s="56"/>
      <c r="G34" s="56"/>
      <c r="H34" s="56"/>
      <c r="I34" s="56"/>
    </row>
    <row r="35" spans="1:9" x14ac:dyDescent="0.2">
      <c r="A35" s="56"/>
      <c r="B35" s="56"/>
      <c r="C35" s="56"/>
      <c r="D35" s="56"/>
      <c r="E35" s="56"/>
      <c r="F35" s="56"/>
      <c r="G35" s="56"/>
      <c r="H35" s="56"/>
      <c r="I35" s="56"/>
    </row>
    <row r="36" spans="1:9" x14ac:dyDescent="0.2">
      <c r="A36" s="56"/>
      <c r="B36" s="56"/>
      <c r="C36" s="56"/>
      <c r="D36" s="56"/>
      <c r="E36" s="56"/>
      <c r="F36" s="56"/>
      <c r="G36" s="56"/>
      <c r="H36" s="56"/>
      <c r="I36" s="56"/>
    </row>
    <row r="37" spans="1:9" x14ac:dyDescent="0.2">
      <c r="A37" s="56"/>
      <c r="B37" s="56"/>
      <c r="C37" s="56"/>
      <c r="D37" s="56"/>
      <c r="E37" s="56"/>
      <c r="F37" s="56"/>
      <c r="G37" s="56"/>
      <c r="H37" s="56"/>
      <c r="I37" s="56"/>
    </row>
    <row r="38" spans="1:9" x14ac:dyDescent="0.2">
      <c r="A38" s="56"/>
      <c r="B38" s="56"/>
      <c r="C38" s="56"/>
      <c r="D38" s="56"/>
      <c r="E38" s="56"/>
      <c r="F38" s="56"/>
      <c r="G38" s="56"/>
      <c r="H38" s="56"/>
      <c r="I38" s="56"/>
    </row>
    <row r="39" spans="1:9" x14ac:dyDescent="0.2">
      <c r="A39" s="56"/>
      <c r="B39" s="56"/>
      <c r="C39" s="56"/>
      <c r="D39" s="56"/>
      <c r="E39" s="56"/>
      <c r="F39" s="56"/>
      <c r="G39" s="56"/>
      <c r="H39" s="56"/>
      <c r="I39" s="56"/>
    </row>
    <row r="40" spans="1:9" x14ac:dyDescent="0.2">
      <c r="A40" s="56"/>
      <c r="B40" s="56"/>
      <c r="C40" s="56"/>
      <c r="D40" s="56"/>
      <c r="E40" s="56"/>
      <c r="F40" s="56"/>
      <c r="G40" s="56"/>
      <c r="H40" s="56"/>
      <c r="I40" s="56"/>
    </row>
    <row r="41" spans="1:9" x14ac:dyDescent="0.2">
      <c r="A41" s="56"/>
      <c r="B41" s="56"/>
      <c r="C41" s="56"/>
      <c r="D41" s="56"/>
      <c r="E41" s="56"/>
      <c r="F41" s="56"/>
      <c r="G41" s="56"/>
      <c r="H41" s="56"/>
      <c r="I41" s="56"/>
    </row>
    <row r="42" spans="1:9" x14ac:dyDescent="0.2">
      <c r="A42" s="56"/>
      <c r="B42" s="56"/>
      <c r="C42" s="56"/>
      <c r="D42" s="56"/>
      <c r="E42" s="56"/>
      <c r="F42" s="56"/>
      <c r="G42" s="56"/>
      <c r="H42" s="56"/>
      <c r="I42" s="56"/>
    </row>
    <row r="43" spans="1:9" x14ac:dyDescent="0.2">
      <c r="A43" s="56"/>
      <c r="B43" s="56"/>
      <c r="C43" s="56"/>
      <c r="D43" s="56"/>
      <c r="E43" s="56"/>
      <c r="F43" s="56"/>
      <c r="G43" s="56"/>
      <c r="H43" s="56"/>
      <c r="I43" s="56"/>
    </row>
    <row r="44" spans="1:9" x14ac:dyDescent="0.2">
      <c r="A44" s="56"/>
      <c r="B44" s="56"/>
      <c r="C44" s="56"/>
      <c r="D44" s="56"/>
      <c r="E44" s="56"/>
      <c r="F44" s="56"/>
      <c r="G44" s="56"/>
      <c r="H44" s="56"/>
      <c r="I44" s="56"/>
    </row>
    <row r="45" spans="1:9" x14ac:dyDescent="0.2">
      <c r="A45" s="56"/>
      <c r="B45" s="56"/>
      <c r="C45" s="56"/>
      <c r="D45" s="56"/>
      <c r="E45" s="56"/>
      <c r="F45" s="56"/>
      <c r="G45" s="56"/>
      <c r="H45" s="56"/>
      <c r="I45" s="56"/>
    </row>
    <row r="46" spans="1:9" x14ac:dyDescent="0.2">
      <c r="A46" s="56"/>
      <c r="B46" s="56"/>
      <c r="C46" s="56"/>
      <c r="D46" s="56"/>
      <c r="E46" s="56"/>
      <c r="F46" s="56"/>
      <c r="G46" s="56"/>
      <c r="H46" s="56"/>
      <c r="I46" s="56"/>
    </row>
    <row r="47" spans="1:9" x14ac:dyDescent="0.2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28.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</row>
  </sheetData>
  <mergeCells count="15">
    <mergeCell ref="A1:I1"/>
    <mergeCell ref="A2:I2"/>
    <mergeCell ref="B3:H3"/>
    <mergeCell ref="A4:B5"/>
    <mergeCell ref="H4:I5"/>
    <mergeCell ref="A9:B9"/>
    <mergeCell ref="H9:I9"/>
    <mergeCell ref="A12:I12"/>
    <mergeCell ref="A6:B6"/>
    <mergeCell ref="H6:I6"/>
    <mergeCell ref="A7:B7"/>
    <mergeCell ref="H7:I7"/>
    <mergeCell ref="A8:B8"/>
    <mergeCell ref="H8:I8"/>
    <mergeCell ref="A10:C10"/>
  </mergeCells>
  <printOptions horizontalCentered="1"/>
  <pageMargins left="0.25" right="0.25" top="0.75" bottom="0.75" header="0.3" footer="0.3"/>
  <pageSetup paperSize="9" scale="64" orientation="portrait" r:id="rId1"/>
  <headerFooter>
    <oddFooter>&amp;C&amp;"Arial,Regular"&amp;14 17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8"/>
  <sheetViews>
    <sheetView rightToLeft="1" view="pageBreakPreview" zoomScale="60" workbookViewId="0">
      <selection activeCell="G4" sqref="G4:G9"/>
    </sheetView>
  </sheetViews>
  <sheetFormatPr defaultRowHeight="12.75" x14ac:dyDescent="0.2"/>
  <cols>
    <col min="1" max="1" width="24.85546875" style="4" customWidth="1"/>
    <col min="2" max="2" width="34.5703125" style="4" customWidth="1"/>
    <col min="3" max="3" width="32.85546875" style="4" customWidth="1"/>
    <col min="4" max="4" width="35.42578125" style="4" customWidth="1"/>
    <col min="5" max="5" width="34.28515625" style="4" customWidth="1"/>
    <col min="6" max="6" width="33.85546875" style="4" customWidth="1"/>
    <col min="7" max="7" width="33.42578125" style="4" customWidth="1"/>
    <col min="8" max="8" width="11.7109375" style="4" hidden="1" customWidth="1"/>
    <col min="9" max="9" width="8" style="4" customWidth="1"/>
    <col min="10" max="10" width="15.5703125" style="4" customWidth="1"/>
    <col min="11" max="11" width="16.85546875" style="4" customWidth="1"/>
    <col min="12" max="12" width="14.5703125" style="4" customWidth="1"/>
    <col min="13" max="16" width="9.140625" style="4"/>
    <col min="17" max="17" width="9.140625" style="4" customWidth="1"/>
    <col min="18" max="18" width="16.7109375" style="4" customWidth="1"/>
    <col min="19" max="16384" width="9.140625" style="4"/>
  </cols>
  <sheetData>
    <row r="1" spans="1:18" ht="64.5" customHeight="1" x14ac:dyDescent="0.2">
      <c r="A1" s="323" t="s">
        <v>252</v>
      </c>
      <c r="B1" s="323"/>
      <c r="C1" s="323"/>
      <c r="D1" s="323"/>
      <c r="E1" s="323"/>
      <c r="F1" s="323"/>
      <c r="G1" s="323"/>
      <c r="H1" s="323"/>
      <c r="L1" s="4" t="s">
        <v>68</v>
      </c>
    </row>
    <row r="2" spans="1:18" ht="54" customHeight="1" x14ac:dyDescent="0.2">
      <c r="A2" s="324" t="s">
        <v>253</v>
      </c>
      <c r="B2" s="324"/>
      <c r="C2" s="324"/>
      <c r="D2" s="324"/>
      <c r="E2" s="324"/>
      <c r="F2" s="324"/>
      <c r="G2" s="324"/>
    </row>
    <row r="3" spans="1:18" s="45" customFormat="1" ht="34.5" customHeight="1" thickBot="1" x14ac:dyDescent="0.35">
      <c r="A3" s="44" t="s">
        <v>110</v>
      </c>
      <c r="B3" s="325"/>
      <c r="C3" s="325"/>
      <c r="D3" s="325"/>
      <c r="E3" s="325"/>
      <c r="F3" s="325"/>
      <c r="G3" s="44" t="s">
        <v>111</v>
      </c>
    </row>
    <row r="4" spans="1:18" s="5" customFormat="1" ht="25.5" customHeight="1" x14ac:dyDescent="0.2">
      <c r="A4" s="326"/>
      <c r="B4" s="329" t="s">
        <v>186</v>
      </c>
      <c r="C4" s="331" t="s">
        <v>174</v>
      </c>
      <c r="D4" s="333" t="s">
        <v>98</v>
      </c>
      <c r="E4" s="331" t="s">
        <v>48</v>
      </c>
      <c r="F4" s="343" t="s">
        <v>99</v>
      </c>
      <c r="G4" s="335"/>
    </row>
    <row r="5" spans="1:18" s="5" customFormat="1" ht="22.5" customHeight="1" x14ac:dyDescent="0.2">
      <c r="A5" s="327"/>
      <c r="B5" s="330"/>
      <c r="C5" s="332"/>
      <c r="D5" s="334"/>
      <c r="E5" s="332"/>
      <c r="F5" s="344"/>
      <c r="G5" s="336"/>
    </row>
    <row r="6" spans="1:18" s="5" customFormat="1" ht="15.75" customHeight="1" x14ac:dyDescent="0.2">
      <c r="A6" s="327"/>
      <c r="B6" s="330"/>
      <c r="C6" s="332"/>
      <c r="D6" s="334"/>
      <c r="E6" s="332"/>
      <c r="F6" s="344"/>
      <c r="G6" s="336"/>
    </row>
    <row r="7" spans="1:18" s="5" customFormat="1" ht="19.5" customHeight="1" x14ac:dyDescent="0.2">
      <c r="A7" s="327"/>
      <c r="B7" s="330"/>
      <c r="C7" s="332"/>
      <c r="D7" s="334"/>
      <c r="E7" s="332"/>
      <c r="F7" s="344"/>
      <c r="G7" s="336"/>
    </row>
    <row r="8" spans="1:18" s="5" customFormat="1" ht="23.25" customHeight="1" x14ac:dyDescent="0.2">
      <c r="A8" s="327"/>
      <c r="B8" s="330" t="s">
        <v>173</v>
      </c>
      <c r="C8" s="332" t="s">
        <v>179</v>
      </c>
      <c r="D8" s="332" t="s">
        <v>100</v>
      </c>
      <c r="E8" s="334" t="s">
        <v>68</v>
      </c>
      <c r="F8" s="338" t="s">
        <v>69</v>
      </c>
      <c r="G8" s="336"/>
    </row>
    <row r="9" spans="1:18" s="5" customFormat="1" ht="67.5" customHeight="1" thickBot="1" x14ac:dyDescent="0.25">
      <c r="A9" s="328"/>
      <c r="B9" s="340"/>
      <c r="C9" s="341"/>
      <c r="D9" s="341"/>
      <c r="E9" s="342"/>
      <c r="F9" s="339"/>
      <c r="G9" s="337"/>
    </row>
    <row r="10" spans="1:18" ht="33.950000000000003" customHeight="1" x14ac:dyDescent="0.35">
      <c r="A10" s="57" t="s">
        <v>201</v>
      </c>
      <c r="B10" s="119">
        <v>2121</v>
      </c>
      <c r="C10" s="119">
        <v>840</v>
      </c>
      <c r="D10" s="119">
        <v>0</v>
      </c>
      <c r="E10" s="119">
        <f t="shared" ref="E10:E25" si="0">B10+C10</f>
        <v>2961</v>
      </c>
      <c r="F10" s="119">
        <v>0</v>
      </c>
      <c r="G10" s="21" t="s">
        <v>243</v>
      </c>
      <c r="J10" s="48">
        <v>162</v>
      </c>
      <c r="K10" s="48">
        <v>48</v>
      </c>
      <c r="L10" s="48">
        <f t="shared" ref="L10:L25" si="1">SUM(J10:K10)</f>
        <v>210</v>
      </c>
      <c r="M10" s="43"/>
    </row>
    <row r="11" spans="1:18" ht="33.950000000000003" customHeight="1" x14ac:dyDescent="0.35">
      <c r="A11" s="46">
        <v>2006</v>
      </c>
      <c r="B11" s="120">
        <v>477</v>
      </c>
      <c r="C11" s="120">
        <v>600</v>
      </c>
      <c r="D11" s="120">
        <v>0</v>
      </c>
      <c r="E11" s="119">
        <f t="shared" si="0"/>
        <v>1077</v>
      </c>
      <c r="F11" s="120">
        <v>0</v>
      </c>
      <c r="G11" s="47">
        <v>2006</v>
      </c>
      <c r="J11" s="48">
        <v>76</v>
      </c>
      <c r="K11" s="48">
        <v>26</v>
      </c>
      <c r="L11" s="48">
        <f t="shared" si="1"/>
        <v>102</v>
      </c>
      <c r="M11" s="43"/>
      <c r="R11" s="223"/>
    </row>
    <row r="12" spans="1:18" ht="33.950000000000003" customHeight="1" x14ac:dyDescent="0.35">
      <c r="A12" s="46">
        <v>2007</v>
      </c>
      <c r="B12" s="120">
        <v>686</v>
      </c>
      <c r="C12" s="120">
        <v>905</v>
      </c>
      <c r="D12" s="120">
        <v>0</v>
      </c>
      <c r="E12" s="119">
        <f t="shared" si="0"/>
        <v>1591</v>
      </c>
      <c r="F12" s="120">
        <v>0</v>
      </c>
      <c r="G12" s="47">
        <v>2007</v>
      </c>
      <c r="J12" s="48">
        <v>94</v>
      </c>
      <c r="K12" s="48">
        <v>129</v>
      </c>
      <c r="L12" s="48">
        <f t="shared" si="1"/>
        <v>223</v>
      </c>
      <c r="M12" s="43"/>
      <c r="R12" s="223"/>
    </row>
    <row r="13" spans="1:18" ht="33.950000000000003" customHeight="1" x14ac:dyDescent="0.35">
      <c r="A13" s="46">
        <v>2008</v>
      </c>
      <c r="B13" s="120">
        <v>1367</v>
      </c>
      <c r="C13" s="120">
        <v>1753</v>
      </c>
      <c r="D13" s="120">
        <v>0</v>
      </c>
      <c r="E13" s="119">
        <f t="shared" si="0"/>
        <v>3120</v>
      </c>
      <c r="F13" s="120">
        <v>0</v>
      </c>
      <c r="G13" s="47">
        <v>2008</v>
      </c>
      <c r="J13" s="48">
        <v>119</v>
      </c>
      <c r="K13" s="48">
        <v>266</v>
      </c>
      <c r="L13" s="48">
        <f t="shared" si="1"/>
        <v>385</v>
      </c>
      <c r="M13" s="43"/>
      <c r="R13" s="223"/>
    </row>
    <row r="14" spans="1:18" ht="33.950000000000003" customHeight="1" x14ac:dyDescent="0.35">
      <c r="A14" s="46">
        <v>2009</v>
      </c>
      <c r="B14" s="120">
        <v>1744</v>
      </c>
      <c r="C14" s="120">
        <v>2105</v>
      </c>
      <c r="D14" s="120">
        <v>0</v>
      </c>
      <c r="E14" s="119">
        <f t="shared" si="0"/>
        <v>3849</v>
      </c>
      <c r="F14" s="120">
        <v>0</v>
      </c>
      <c r="G14" s="47">
        <v>2009</v>
      </c>
      <c r="J14" s="48">
        <v>156</v>
      </c>
      <c r="K14" s="48">
        <v>373</v>
      </c>
      <c r="L14" s="48">
        <f t="shared" si="1"/>
        <v>529</v>
      </c>
      <c r="M14" s="43"/>
      <c r="R14" s="223"/>
    </row>
    <row r="15" spans="1:18" ht="33.950000000000003" customHeight="1" x14ac:dyDescent="0.35">
      <c r="A15" s="46">
        <v>2010</v>
      </c>
      <c r="B15" s="120">
        <v>2133</v>
      </c>
      <c r="C15" s="120">
        <v>1886</v>
      </c>
      <c r="D15" s="120">
        <v>0</v>
      </c>
      <c r="E15" s="119">
        <f t="shared" si="0"/>
        <v>4019</v>
      </c>
      <c r="F15" s="120">
        <v>0</v>
      </c>
      <c r="G15" s="47">
        <v>2010</v>
      </c>
      <c r="J15" s="48">
        <v>263</v>
      </c>
      <c r="K15" s="48">
        <v>414</v>
      </c>
      <c r="L15" s="48">
        <f t="shared" si="1"/>
        <v>677</v>
      </c>
      <c r="M15" s="43"/>
      <c r="R15" s="223"/>
    </row>
    <row r="16" spans="1:18" ht="33.950000000000003" customHeight="1" x14ac:dyDescent="0.35">
      <c r="A16" s="46">
        <v>2011</v>
      </c>
      <c r="B16" s="120">
        <v>2571</v>
      </c>
      <c r="C16" s="120">
        <v>3152</v>
      </c>
      <c r="D16" s="120">
        <v>0</v>
      </c>
      <c r="E16" s="119">
        <f t="shared" si="0"/>
        <v>5723</v>
      </c>
      <c r="F16" s="120">
        <v>0</v>
      </c>
      <c r="G16" s="47">
        <v>2011</v>
      </c>
      <c r="J16" s="48">
        <v>310</v>
      </c>
      <c r="K16" s="48">
        <v>757</v>
      </c>
      <c r="L16" s="48">
        <f t="shared" si="1"/>
        <v>1067</v>
      </c>
      <c r="M16" s="43"/>
      <c r="R16" s="223"/>
    </row>
    <row r="17" spans="1:18" ht="33.950000000000003" customHeight="1" x14ac:dyDescent="0.35">
      <c r="A17" s="46">
        <v>2012</v>
      </c>
      <c r="B17" s="120">
        <v>3418</v>
      </c>
      <c r="C17" s="120">
        <v>2761</v>
      </c>
      <c r="D17" s="120">
        <v>0</v>
      </c>
      <c r="E17" s="119">
        <f t="shared" si="0"/>
        <v>6179</v>
      </c>
      <c r="F17" s="120">
        <v>0</v>
      </c>
      <c r="G17" s="47">
        <v>2012</v>
      </c>
      <c r="J17" s="48">
        <v>414</v>
      </c>
      <c r="K17" s="48">
        <v>924</v>
      </c>
      <c r="L17" s="48">
        <f t="shared" si="1"/>
        <v>1338</v>
      </c>
      <c r="M17" s="43"/>
      <c r="R17" s="223"/>
    </row>
    <row r="18" spans="1:18" ht="33.950000000000003" customHeight="1" x14ac:dyDescent="0.35">
      <c r="A18" s="46">
        <v>2013</v>
      </c>
      <c r="B18" s="120">
        <v>4117</v>
      </c>
      <c r="C18" s="120">
        <v>1887</v>
      </c>
      <c r="D18" s="120">
        <v>0</v>
      </c>
      <c r="E18" s="119">
        <f t="shared" si="0"/>
        <v>6004</v>
      </c>
      <c r="F18" s="120">
        <v>0</v>
      </c>
      <c r="G18" s="47">
        <v>2013</v>
      </c>
      <c r="J18" s="48">
        <v>707</v>
      </c>
      <c r="K18" s="48">
        <v>1025</v>
      </c>
      <c r="L18" s="48">
        <f t="shared" si="1"/>
        <v>1732</v>
      </c>
      <c r="M18" s="43"/>
      <c r="R18" s="223"/>
    </row>
    <row r="19" spans="1:18" ht="33.950000000000003" customHeight="1" x14ac:dyDescent="0.35">
      <c r="A19" s="46">
        <v>2014</v>
      </c>
      <c r="B19" s="120">
        <v>4979</v>
      </c>
      <c r="C19" s="120">
        <v>1430</v>
      </c>
      <c r="D19" s="120">
        <v>0</v>
      </c>
      <c r="E19" s="119">
        <f t="shared" si="0"/>
        <v>6409</v>
      </c>
      <c r="F19" s="120">
        <v>0</v>
      </c>
      <c r="G19" s="47">
        <v>2014</v>
      </c>
      <c r="J19" s="48">
        <v>1067</v>
      </c>
      <c r="K19" s="48">
        <v>1095</v>
      </c>
      <c r="L19" s="48">
        <f t="shared" si="1"/>
        <v>2162</v>
      </c>
      <c r="M19" s="43"/>
      <c r="R19" s="223"/>
    </row>
    <row r="20" spans="1:18" ht="33.950000000000003" customHeight="1" x14ac:dyDescent="0.35">
      <c r="A20" s="46">
        <v>2015</v>
      </c>
      <c r="B20" s="120">
        <v>5847</v>
      </c>
      <c r="C20" s="120">
        <v>1243</v>
      </c>
      <c r="D20" s="120">
        <v>0</v>
      </c>
      <c r="E20" s="119">
        <f t="shared" si="0"/>
        <v>7090</v>
      </c>
      <c r="F20" s="120">
        <v>0</v>
      </c>
      <c r="G20" s="47">
        <v>2015</v>
      </c>
      <c r="J20" s="48">
        <v>1163</v>
      </c>
      <c r="K20" s="48">
        <v>1152</v>
      </c>
      <c r="L20" s="48">
        <f t="shared" si="1"/>
        <v>2315</v>
      </c>
      <c r="M20" s="43"/>
      <c r="R20" s="223"/>
    </row>
    <row r="21" spans="1:18" ht="33.950000000000003" customHeight="1" x14ac:dyDescent="0.35">
      <c r="A21" s="46">
        <v>2016</v>
      </c>
      <c r="B21" s="120">
        <v>27138</v>
      </c>
      <c r="C21" s="120">
        <v>1392</v>
      </c>
      <c r="D21" s="120">
        <v>0</v>
      </c>
      <c r="E21" s="119">
        <f t="shared" si="0"/>
        <v>28530</v>
      </c>
      <c r="F21" s="120">
        <v>0</v>
      </c>
      <c r="G21" s="47">
        <v>2016</v>
      </c>
      <c r="J21" s="48">
        <v>15584</v>
      </c>
      <c r="K21" s="48">
        <v>5237</v>
      </c>
      <c r="L21" s="48">
        <f t="shared" si="1"/>
        <v>20821</v>
      </c>
      <c r="M21" s="43"/>
      <c r="R21" s="223"/>
    </row>
    <row r="22" spans="1:18" ht="33.950000000000003" customHeight="1" x14ac:dyDescent="0.35">
      <c r="A22" s="49">
        <v>2017</v>
      </c>
      <c r="B22" s="120">
        <v>66842</v>
      </c>
      <c r="C22" s="120">
        <v>6771</v>
      </c>
      <c r="D22" s="120">
        <v>0</v>
      </c>
      <c r="E22" s="119">
        <f t="shared" si="0"/>
        <v>73613</v>
      </c>
      <c r="F22" s="120">
        <v>0</v>
      </c>
      <c r="G22" s="50">
        <v>2017</v>
      </c>
      <c r="J22" s="48">
        <v>16116</v>
      </c>
      <c r="K22" s="48">
        <v>27272</v>
      </c>
      <c r="L22" s="48">
        <f t="shared" si="1"/>
        <v>43388</v>
      </c>
      <c r="M22" s="43"/>
      <c r="R22" s="223"/>
    </row>
    <row r="23" spans="1:18" ht="33.950000000000003" customHeight="1" x14ac:dyDescent="0.35">
      <c r="A23" s="49">
        <v>2018</v>
      </c>
      <c r="B23" s="120">
        <v>89701</v>
      </c>
      <c r="C23" s="120">
        <v>6570</v>
      </c>
      <c r="D23" s="120">
        <v>0</v>
      </c>
      <c r="E23" s="119">
        <f t="shared" si="0"/>
        <v>96271</v>
      </c>
      <c r="F23" s="120">
        <v>0</v>
      </c>
      <c r="G23" s="50">
        <v>2018</v>
      </c>
      <c r="J23" s="48">
        <v>8508</v>
      </c>
      <c r="K23" s="48">
        <v>23441</v>
      </c>
      <c r="L23" s="48">
        <f t="shared" si="1"/>
        <v>31949</v>
      </c>
      <c r="M23" s="43"/>
      <c r="R23" s="223"/>
    </row>
    <row r="24" spans="1:18" ht="33.950000000000003" customHeight="1" x14ac:dyDescent="0.35">
      <c r="A24" s="49">
        <v>2019</v>
      </c>
      <c r="B24" s="120">
        <v>61917</v>
      </c>
      <c r="C24" s="120">
        <v>4579</v>
      </c>
      <c r="D24" s="120">
        <v>0</v>
      </c>
      <c r="E24" s="119">
        <f t="shared" si="0"/>
        <v>66496</v>
      </c>
      <c r="F24" s="120">
        <v>0</v>
      </c>
      <c r="G24" s="50">
        <v>2019</v>
      </c>
      <c r="J24" s="48">
        <v>75</v>
      </c>
      <c r="K24" s="48">
        <v>16691</v>
      </c>
      <c r="L24" s="48">
        <f t="shared" si="1"/>
        <v>16766</v>
      </c>
      <c r="M24" s="43"/>
      <c r="R24" s="223"/>
    </row>
    <row r="25" spans="1:18" ht="33.950000000000003" customHeight="1" x14ac:dyDescent="0.35">
      <c r="A25" s="46">
        <v>2020</v>
      </c>
      <c r="B25" s="120">
        <v>50487</v>
      </c>
      <c r="C25" s="120">
        <v>9418</v>
      </c>
      <c r="D25" s="120">
        <v>0</v>
      </c>
      <c r="E25" s="119">
        <f t="shared" si="0"/>
        <v>59905</v>
      </c>
      <c r="F25" s="120">
        <v>0</v>
      </c>
      <c r="G25" s="47">
        <v>2020</v>
      </c>
      <c r="J25" s="48"/>
      <c r="K25" s="48">
        <v>2564</v>
      </c>
      <c r="L25" s="48">
        <f t="shared" si="1"/>
        <v>2564</v>
      </c>
      <c r="M25" s="43"/>
      <c r="R25" s="223"/>
    </row>
    <row r="26" spans="1:18" ht="33.950000000000003" customHeight="1" x14ac:dyDescent="0.35">
      <c r="A26" s="51">
        <v>2021</v>
      </c>
      <c r="B26" s="227">
        <v>3046</v>
      </c>
      <c r="C26" s="227">
        <v>1578</v>
      </c>
      <c r="D26" s="227">
        <v>0</v>
      </c>
      <c r="E26" s="119">
        <v>4624</v>
      </c>
      <c r="F26" s="227">
        <v>0</v>
      </c>
      <c r="G26" s="71">
        <v>2021</v>
      </c>
      <c r="J26" s="48"/>
      <c r="K26" s="48"/>
      <c r="L26" s="48"/>
      <c r="M26" s="43"/>
      <c r="R26" s="223"/>
    </row>
    <row r="27" spans="1:18" ht="33.950000000000003" customHeight="1" thickBot="1" x14ac:dyDescent="0.4">
      <c r="A27" s="58">
        <v>2022</v>
      </c>
      <c r="B27" s="121">
        <v>100173</v>
      </c>
      <c r="C27" s="121">
        <v>17453</v>
      </c>
      <c r="D27" s="121">
        <v>0</v>
      </c>
      <c r="E27" s="119">
        <f>SUM(B27:D27)</f>
        <v>117626</v>
      </c>
      <c r="F27" s="121">
        <v>0</v>
      </c>
      <c r="G27" s="72">
        <v>2022</v>
      </c>
      <c r="J27" s="48"/>
      <c r="K27" s="48"/>
      <c r="L27" s="48"/>
      <c r="M27" s="43"/>
      <c r="R27" s="223"/>
    </row>
    <row r="28" spans="1:18" ht="33.950000000000003" customHeight="1" thickBot="1" x14ac:dyDescent="0.35">
      <c r="A28" s="202" t="s">
        <v>87</v>
      </c>
      <c r="B28" s="203">
        <f>SUM(B10:B27)</f>
        <v>428764</v>
      </c>
      <c r="C28" s="203">
        <f>SUM(C10:C27)</f>
        <v>66323</v>
      </c>
      <c r="D28" s="203">
        <f>SUM(D10:D27)</f>
        <v>0</v>
      </c>
      <c r="E28" s="203">
        <f>SUM(E10:E27)</f>
        <v>495087</v>
      </c>
      <c r="F28" s="203">
        <f>SUM(F10:F27)</f>
        <v>0</v>
      </c>
      <c r="G28" s="204" t="s">
        <v>13</v>
      </c>
      <c r="J28" s="43"/>
      <c r="K28" s="43"/>
      <c r="L28" s="43"/>
      <c r="M28" s="43"/>
      <c r="R28" s="223"/>
    </row>
    <row r="29" spans="1:18" ht="33.950000000000003" customHeight="1" x14ac:dyDescent="0.35">
      <c r="A29" s="322" t="s">
        <v>193</v>
      </c>
      <c r="B29" s="322"/>
      <c r="R29" s="224"/>
    </row>
    <row r="35" spans="2:5" ht="27.75" x14ac:dyDescent="0.4">
      <c r="B35" s="52"/>
      <c r="C35" s="23">
        <v>48870</v>
      </c>
      <c r="D35" s="23">
        <v>17453</v>
      </c>
      <c r="E35" s="23">
        <f>SUM(C35:D35)</f>
        <v>66323</v>
      </c>
    </row>
    <row r="36" spans="2:5" ht="27.75" x14ac:dyDescent="0.4">
      <c r="B36" s="52"/>
      <c r="C36" s="23">
        <v>8</v>
      </c>
      <c r="D36" s="23">
        <v>9</v>
      </c>
      <c r="E36" s="23">
        <f>SUM(C36:D36)</f>
        <v>17</v>
      </c>
    </row>
    <row r="37" spans="2:5" ht="27.75" x14ac:dyDescent="0.4">
      <c r="B37" s="52"/>
      <c r="C37" s="23">
        <v>14</v>
      </c>
      <c r="D37" s="23">
        <v>36</v>
      </c>
      <c r="E37" s="23">
        <f>SUM(C37:D37)</f>
        <v>50</v>
      </c>
    </row>
    <row r="38" spans="2:5" ht="27.75" x14ac:dyDescent="0.4">
      <c r="B38" s="52"/>
      <c r="C38" s="23">
        <f>SUM(C35:C37)</f>
        <v>48892</v>
      </c>
      <c r="D38" s="23">
        <f>SUM(D35:D37)</f>
        <v>17498</v>
      </c>
      <c r="E38" s="23">
        <f>SUM(C38:D38)</f>
        <v>66390</v>
      </c>
    </row>
  </sheetData>
  <mergeCells count="16">
    <mergeCell ref="A29:B29"/>
    <mergeCell ref="A1:H1"/>
    <mergeCell ref="A2:G2"/>
    <mergeCell ref="B3:F3"/>
    <mergeCell ref="A4:A9"/>
    <mergeCell ref="B4:B7"/>
    <mergeCell ref="C4:C7"/>
    <mergeCell ref="D4:D7"/>
    <mergeCell ref="E4:E7"/>
    <mergeCell ref="G4:G9"/>
    <mergeCell ref="F8:F9"/>
    <mergeCell ref="B8:B9"/>
    <mergeCell ref="C8:C9"/>
    <mergeCell ref="D8:D9"/>
    <mergeCell ref="E8:E9"/>
    <mergeCell ref="F4:F7"/>
  </mergeCells>
  <printOptions horizontalCentered="1"/>
  <pageMargins left="0.25" right="0.25" top="0.75" bottom="0.75" header="0.3" footer="0.3"/>
  <pageSetup paperSize="9" scale="49" orientation="landscape" r:id="rId1"/>
  <headerFooter>
    <oddFooter>&amp;C&amp;"Arial,Regular"&amp;18 16</oddFooter>
  </headerFooter>
  <rowBreaks count="1" manualBreakCount="1">
    <brk id="29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"/>
  <sheetViews>
    <sheetView rightToLeft="1" view="pageBreakPreview" topLeftCell="A7" zoomScale="82" zoomScaleNormal="80" zoomScaleSheetLayoutView="82" workbookViewId="0">
      <selection activeCell="A17" sqref="A17:D20"/>
    </sheetView>
  </sheetViews>
  <sheetFormatPr defaultRowHeight="12.75" x14ac:dyDescent="0.2"/>
  <cols>
    <col min="1" max="1" width="21" style="4" customWidth="1"/>
    <col min="2" max="2" width="31.140625" style="4" customWidth="1"/>
    <col min="3" max="3" width="28.28515625" style="4" customWidth="1"/>
    <col min="4" max="4" width="25.7109375" style="4" customWidth="1"/>
    <col min="5" max="5" width="20.5703125" style="4" customWidth="1"/>
    <col min="6" max="6" width="25.28515625" style="4" customWidth="1"/>
    <col min="7" max="7" width="23.42578125" style="4" customWidth="1"/>
    <col min="8" max="16384" width="9.140625" style="4"/>
  </cols>
  <sheetData>
    <row r="1" spans="1:15" ht="72.75" customHeight="1" x14ac:dyDescent="0.2">
      <c r="A1" s="315" t="s">
        <v>244</v>
      </c>
      <c r="B1" s="315"/>
      <c r="C1" s="315"/>
      <c r="D1" s="315"/>
      <c r="E1" s="315"/>
      <c r="F1" s="315"/>
      <c r="G1" s="315"/>
    </row>
    <row r="2" spans="1:15" ht="49.5" customHeight="1" x14ac:dyDescent="0.2">
      <c r="A2" s="346" t="s">
        <v>245</v>
      </c>
      <c r="B2" s="346"/>
      <c r="C2" s="346"/>
      <c r="D2" s="346"/>
      <c r="E2" s="346"/>
      <c r="F2" s="346"/>
      <c r="G2" s="346"/>
    </row>
    <row r="3" spans="1:15" ht="46.5" customHeight="1" thickBot="1" x14ac:dyDescent="0.25">
      <c r="A3" s="8" t="s">
        <v>162</v>
      </c>
      <c r="B3" s="347"/>
      <c r="C3" s="347"/>
      <c r="D3" s="347"/>
      <c r="E3" s="347"/>
      <c r="F3" s="347"/>
      <c r="G3" s="93" t="s">
        <v>163</v>
      </c>
    </row>
    <row r="4" spans="1:15" s="5" customFormat="1" ht="54.95" customHeight="1" x14ac:dyDescent="0.2">
      <c r="A4" s="348"/>
      <c r="B4" s="351" t="s">
        <v>183</v>
      </c>
      <c r="C4" s="351" t="s">
        <v>184</v>
      </c>
      <c r="D4" s="351" t="s">
        <v>118</v>
      </c>
      <c r="E4" s="351" t="s">
        <v>119</v>
      </c>
      <c r="F4" s="353" t="s">
        <v>114</v>
      </c>
      <c r="G4" s="355"/>
    </row>
    <row r="5" spans="1:15" s="5" customFormat="1" ht="54.95" customHeight="1" x14ac:dyDescent="0.2">
      <c r="A5" s="349"/>
      <c r="B5" s="352"/>
      <c r="C5" s="352"/>
      <c r="D5" s="352"/>
      <c r="E5" s="352"/>
      <c r="F5" s="354"/>
      <c r="G5" s="356"/>
    </row>
    <row r="6" spans="1:15" s="5" customFormat="1" ht="54.95" customHeight="1" x14ac:dyDescent="0.2">
      <c r="A6" s="349"/>
      <c r="B6" s="358" t="s">
        <v>173</v>
      </c>
      <c r="C6" s="358" t="s">
        <v>185</v>
      </c>
      <c r="D6" s="360" t="s">
        <v>67</v>
      </c>
      <c r="E6" s="358" t="s">
        <v>68</v>
      </c>
      <c r="F6" s="362" t="s">
        <v>69</v>
      </c>
      <c r="G6" s="356"/>
      <c r="O6" s="225"/>
    </row>
    <row r="7" spans="1:15" s="5" customFormat="1" ht="24" customHeight="1" thickBot="1" x14ac:dyDescent="0.25">
      <c r="A7" s="350"/>
      <c r="B7" s="359"/>
      <c r="C7" s="359"/>
      <c r="D7" s="361"/>
      <c r="E7" s="359"/>
      <c r="F7" s="363"/>
      <c r="G7" s="357"/>
    </row>
    <row r="8" spans="1:15" ht="54.95" customHeight="1" x14ac:dyDescent="0.2">
      <c r="A8" s="39" t="s">
        <v>120</v>
      </c>
      <c r="B8" s="55">
        <v>61247</v>
      </c>
      <c r="C8" s="55">
        <v>8642</v>
      </c>
      <c r="D8" s="55">
        <v>0</v>
      </c>
      <c r="E8" s="55">
        <f>B8+C8</f>
        <v>69889</v>
      </c>
      <c r="F8" s="55">
        <v>0</v>
      </c>
      <c r="G8" s="55" t="s">
        <v>121</v>
      </c>
    </row>
    <row r="9" spans="1:15" ht="54.95" customHeight="1" x14ac:dyDescent="0.2">
      <c r="A9" s="40" t="s">
        <v>122</v>
      </c>
      <c r="B9" s="55">
        <v>215218</v>
      </c>
      <c r="C9" s="55">
        <v>37500</v>
      </c>
      <c r="D9" s="55">
        <v>0</v>
      </c>
      <c r="E9" s="55">
        <f>B9+C9</f>
        <v>252718</v>
      </c>
      <c r="F9" s="87">
        <v>0</v>
      </c>
      <c r="G9" s="41" t="s">
        <v>123</v>
      </c>
    </row>
    <row r="10" spans="1:15" ht="54.95" customHeight="1" thickBot="1" x14ac:dyDescent="0.25">
      <c r="A10" s="69" t="s">
        <v>124</v>
      </c>
      <c r="B10" s="87">
        <v>152299</v>
      </c>
      <c r="C10" s="87">
        <v>20181</v>
      </c>
      <c r="D10" s="100">
        <v>0</v>
      </c>
      <c r="E10" s="55">
        <f>B10+C10</f>
        <v>172480</v>
      </c>
      <c r="F10" s="118">
        <v>0</v>
      </c>
      <c r="G10" s="42" t="s">
        <v>125</v>
      </c>
    </row>
    <row r="11" spans="1:15" s="5" customFormat="1" ht="54.95" customHeight="1" thickBot="1" x14ac:dyDescent="0.25">
      <c r="A11" s="201" t="s">
        <v>10</v>
      </c>
      <c r="B11" s="102">
        <f>SUM(B8:B10)</f>
        <v>428764</v>
      </c>
      <c r="C11" s="102">
        <f>SUM(C8:C10)</f>
        <v>66323</v>
      </c>
      <c r="D11" s="102">
        <f>SUM(D8:D10)</f>
        <v>0</v>
      </c>
      <c r="E11" s="102">
        <f>SUM(E8:E10)</f>
        <v>495087</v>
      </c>
      <c r="F11" s="102">
        <v>0</v>
      </c>
      <c r="G11" s="90" t="s">
        <v>13</v>
      </c>
    </row>
    <row r="12" spans="1:15" ht="21.75" customHeight="1" x14ac:dyDescent="0.2">
      <c r="A12" s="345" t="s">
        <v>192</v>
      </c>
      <c r="B12" s="345"/>
    </row>
    <row r="17" ht="30" customHeight="1" x14ac:dyDescent="0.2"/>
    <row r="18" ht="30" customHeight="1" x14ac:dyDescent="0.2"/>
    <row r="19" ht="30" customHeight="1" x14ac:dyDescent="0.2"/>
    <row r="20" ht="30" customHeight="1" x14ac:dyDescent="0.2"/>
  </sheetData>
  <mergeCells count="16">
    <mergeCell ref="A12:B12"/>
    <mergeCell ref="A1:G1"/>
    <mergeCell ref="A2:G2"/>
    <mergeCell ref="B3:F3"/>
    <mergeCell ref="A4:A7"/>
    <mergeCell ref="B4:B5"/>
    <mergeCell ref="C4:C5"/>
    <mergeCell ref="D4:D5"/>
    <mergeCell ref="E4:E5"/>
    <mergeCell ref="F4:F5"/>
    <mergeCell ref="G4:G7"/>
    <mergeCell ref="B6:B7"/>
    <mergeCell ref="C6:C7"/>
    <mergeCell ref="D6:D7"/>
    <mergeCell ref="E6:E7"/>
    <mergeCell ref="F6:F7"/>
  </mergeCells>
  <printOptions horizontalCentered="1"/>
  <pageMargins left="0.25" right="0.25" top="0.75" bottom="0.75" header="0.3" footer="0.3"/>
  <pageSetup paperSize="9" scale="65" orientation="landscape" r:id="rId1"/>
  <headerFooter>
    <oddFooter>&amp;C&amp;"Arial,Regular"&amp;16 15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27"/>
  <sheetViews>
    <sheetView rightToLeft="1" view="pageBreakPreview" topLeftCell="A2" zoomScale="57" zoomScaleNormal="50" zoomScaleSheetLayoutView="57" workbookViewId="0">
      <selection activeCell="L5" sqref="L5:N28"/>
    </sheetView>
  </sheetViews>
  <sheetFormatPr defaultRowHeight="12.75" x14ac:dyDescent="0.2"/>
  <cols>
    <col min="1" max="1" width="23" style="4" customWidth="1"/>
    <col min="2" max="2" width="36.7109375" style="4" customWidth="1"/>
    <col min="3" max="3" width="31.85546875" style="4" customWidth="1"/>
    <col min="4" max="4" width="33.7109375" style="4" customWidth="1"/>
    <col min="5" max="5" width="33.42578125" style="4" customWidth="1"/>
    <col min="6" max="6" width="33.28515625" style="4" customWidth="1"/>
    <col min="7" max="7" width="30.5703125" style="4" customWidth="1"/>
    <col min="8" max="8" width="34.85546875" style="4" customWidth="1"/>
    <col min="9" max="9" width="7.42578125" style="4" customWidth="1"/>
    <col min="10" max="10" width="0.28515625" style="4" hidden="1" customWidth="1"/>
    <col min="11" max="11" width="9.140625" style="4" hidden="1" customWidth="1"/>
    <col min="12" max="12" width="25.5703125" style="4" customWidth="1"/>
    <col min="13" max="13" width="24.28515625" style="4" customWidth="1"/>
    <col min="14" max="14" width="24.85546875" style="4" customWidth="1"/>
    <col min="15" max="15" width="16" style="4" customWidth="1"/>
    <col min="16" max="16" width="25.5703125" style="4" customWidth="1"/>
    <col min="17" max="16384" width="9.140625" style="4"/>
  </cols>
  <sheetData>
    <row r="1" spans="1:13" ht="66" customHeight="1" x14ac:dyDescent="0.2">
      <c r="A1" s="366" t="s">
        <v>227</v>
      </c>
      <c r="B1" s="366"/>
      <c r="C1" s="366"/>
      <c r="D1" s="366"/>
      <c r="E1" s="366"/>
      <c r="F1" s="366"/>
      <c r="G1" s="366"/>
      <c r="H1" s="366"/>
    </row>
    <row r="2" spans="1:13" ht="54" customHeight="1" x14ac:dyDescent="0.2">
      <c r="A2" s="315" t="s">
        <v>240</v>
      </c>
      <c r="B2" s="315"/>
      <c r="C2" s="315"/>
      <c r="D2" s="315"/>
      <c r="E2" s="315"/>
      <c r="F2" s="315"/>
      <c r="G2" s="315"/>
      <c r="H2" s="315"/>
    </row>
    <row r="3" spans="1:13" ht="33.75" customHeight="1" thickBot="1" x14ac:dyDescent="0.25">
      <c r="A3" s="8" t="s">
        <v>160</v>
      </c>
      <c r="B3" s="347"/>
      <c r="C3" s="347"/>
      <c r="D3" s="347"/>
      <c r="E3" s="347"/>
      <c r="F3" s="347"/>
      <c r="G3" s="347"/>
      <c r="H3" s="93" t="s">
        <v>161</v>
      </c>
    </row>
    <row r="4" spans="1:13" s="5" customFormat="1" ht="47.25" customHeight="1" x14ac:dyDescent="0.2">
      <c r="A4" s="367" t="s">
        <v>191</v>
      </c>
      <c r="B4" s="351" t="s">
        <v>189</v>
      </c>
      <c r="C4" s="351" t="s">
        <v>188</v>
      </c>
      <c r="D4" s="351" t="s">
        <v>112</v>
      </c>
      <c r="E4" s="351" t="s">
        <v>187</v>
      </c>
      <c r="F4" s="351" t="s">
        <v>113</v>
      </c>
      <c r="G4" s="353" t="s">
        <v>114</v>
      </c>
      <c r="H4" s="355"/>
    </row>
    <row r="5" spans="1:13" s="5" customFormat="1" ht="49.5" customHeight="1" x14ac:dyDescent="0.2">
      <c r="A5" s="368"/>
      <c r="B5" s="352"/>
      <c r="C5" s="370"/>
      <c r="D5" s="352"/>
      <c r="E5" s="352"/>
      <c r="F5" s="352"/>
      <c r="G5" s="354"/>
      <c r="H5" s="356"/>
    </row>
    <row r="6" spans="1:13" s="5" customFormat="1" ht="69.75" customHeight="1" thickBot="1" x14ac:dyDescent="0.25">
      <c r="A6" s="369"/>
      <c r="B6" s="267" t="s">
        <v>173</v>
      </c>
      <c r="C6" s="267" t="s">
        <v>185</v>
      </c>
      <c r="D6" s="267" t="s">
        <v>100</v>
      </c>
      <c r="E6" s="268" t="s">
        <v>182</v>
      </c>
      <c r="F6" s="268" t="s">
        <v>68</v>
      </c>
      <c r="G6" s="269" t="s">
        <v>69</v>
      </c>
      <c r="H6" s="357"/>
    </row>
    <row r="7" spans="1:13" ht="35.1" customHeight="1" x14ac:dyDescent="0.2">
      <c r="A7" s="95" t="s">
        <v>14</v>
      </c>
      <c r="B7" s="37">
        <v>206410</v>
      </c>
      <c r="C7" s="37">
        <v>88580</v>
      </c>
      <c r="D7" s="215">
        <v>21003</v>
      </c>
      <c r="E7" s="215">
        <v>2374</v>
      </c>
      <c r="F7" s="37">
        <f>B7+C7+D7+E7</f>
        <v>318367</v>
      </c>
      <c r="G7" s="37">
        <v>9432</v>
      </c>
      <c r="H7" s="96" t="s">
        <v>70</v>
      </c>
      <c r="L7" s="30"/>
      <c r="M7" s="217"/>
    </row>
    <row r="8" spans="1:13" ht="35.1" customHeight="1" x14ac:dyDescent="0.2">
      <c r="A8" s="95" t="s">
        <v>16</v>
      </c>
      <c r="B8" s="37">
        <v>139494</v>
      </c>
      <c r="C8" s="37">
        <v>39552</v>
      </c>
      <c r="D8" s="211">
        <v>14202</v>
      </c>
      <c r="E8" s="211">
        <v>2600</v>
      </c>
      <c r="F8" s="37">
        <f t="shared" ref="F8:F21" si="0">B8+C8+D8+E8</f>
        <v>195848</v>
      </c>
      <c r="G8" s="216">
        <v>1151</v>
      </c>
      <c r="H8" s="98" t="s">
        <v>17</v>
      </c>
      <c r="L8" s="30"/>
      <c r="M8" s="217"/>
    </row>
    <row r="9" spans="1:13" ht="35.1" customHeight="1" x14ac:dyDescent="0.2">
      <c r="A9" s="88" t="s">
        <v>18</v>
      </c>
      <c r="B9" s="211">
        <v>156936</v>
      </c>
      <c r="C9" s="211">
        <v>62181</v>
      </c>
      <c r="D9" s="211">
        <v>16338</v>
      </c>
      <c r="E9" s="37">
        <v>1066</v>
      </c>
      <c r="F9" s="37">
        <f t="shared" si="0"/>
        <v>236521</v>
      </c>
      <c r="G9" s="211">
        <v>10614</v>
      </c>
      <c r="H9" s="98" t="s">
        <v>19</v>
      </c>
      <c r="L9" s="30"/>
      <c r="M9" s="217"/>
    </row>
    <row r="10" spans="1:13" ht="35.1" customHeight="1" x14ac:dyDescent="0.2">
      <c r="A10" s="88" t="s">
        <v>20</v>
      </c>
      <c r="B10" s="211">
        <v>120158</v>
      </c>
      <c r="C10" s="211">
        <v>62991</v>
      </c>
      <c r="D10" s="211">
        <v>17402</v>
      </c>
      <c r="E10" s="37">
        <v>1866</v>
      </c>
      <c r="F10" s="37">
        <f t="shared" si="0"/>
        <v>202417</v>
      </c>
      <c r="G10" s="211">
        <v>7323</v>
      </c>
      <c r="H10" s="98" t="s">
        <v>21</v>
      </c>
      <c r="J10" s="31"/>
      <c r="L10" s="30"/>
      <c r="M10" s="217"/>
    </row>
    <row r="11" spans="1:13" ht="35.1" customHeight="1" x14ac:dyDescent="0.2">
      <c r="A11" s="88" t="s">
        <v>22</v>
      </c>
      <c r="B11" s="211">
        <v>2387648</v>
      </c>
      <c r="C11" s="211">
        <v>345243</v>
      </c>
      <c r="D11" s="211">
        <v>55558</v>
      </c>
      <c r="E11" s="37">
        <v>31755</v>
      </c>
      <c r="F11" s="37">
        <f t="shared" si="0"/>
        <v>2820204</v>
      </c>
      <c r="G11" s="211">
        <v>49409</v>
      </c>
      <c r="H11" s="98" t="s">
        <v>23</v>
      </c>
      <c r="J11" s="31"/>
      <c r="L11" s="30"/>
      <c r="M11" s="217"/>
    </row>
    <row r="12" spans="1:13" ht="35.1" customHeight="1" x14ac:dyDescent="0.2">
      <c r="A12" s="88" t="s">
        <v>24</v>
      </c>
      <c r="B12" s="211">
        <v>193829</v>
      </c>
      <c r="C12" s="211">
        <v>79130</v>
      </c>
      <c r="D12" s="211">
        <v>23571</v>
      </c>
      <c r="E12" s="37">
        <v>1990</v>
      </c>
      <c r="F12" s="37">
        <f t="shared" si="0"/>
        <v>298520</v>
      </c>
      <c r="G12" s="211">
        <v>14092</v>
      </c>
      <c r="H12" s="98" t="s">
        <v>25</v>
      </c>
      <c r="J12" s="31"/>
      <c r="L12" s="30"/>
      <c r="M12" s="217"/>
    </row>
    <row r="13" spans="1:13" ht="35.1" customHeight="1" x14ac:dyDescent="0.2">
      <c r="A13" s="88" t="s">
        <v>26</v>
      </c>
      <c r="B13" s="211">
        <v>125100</v>
      </c>
      <c r="C13" s="211">
        <v>27058</v>
      </c>
      <c r="D13" s="211">
        <v>8961</v>
      </c>
      <c r="E13" s="37">
        <v>1437</v>
      </c>
      <c r="F13" s="37">
        <f t="shared" si="0"/>
        <v>162556</v>
      </c>
      <c r="G13" s="211">
        <v>13857</v>
      </c>
      <c r="H13" s="98" t="s">
        <v>27</v>
      </c>
      <c r="J13" s="31"/>
      <c r="L13" s="30"/>
      <c r="M13" s="217"/>
    </row>
    <row r="14" spans="1:13" ht="35.1" customHeight="1" x14ac:dyDescent="0.2">
      <c r="A14" s="88" t="s">
        <v>28</v>
      </c>
      <c r="B14" s="211">
        <v>87722</v>
      </c>
      <c r="C14" s="211">
        <v>63783</v>
      </c>
      <c r="D14" s="211">
        <v>25541</v>
      </c>
      <c r="E14" s="37">
        <v>1601</v>
      </c>
      <c r="F14" s="37">
        <f t="shared" si="0"/>
        <v>178647</v>
      </c>
      <c r="G14" s="211">
        <v>23137</v>
      </c>
      <c r="H14" s="98" t="s">
        <v>29</v>
      </c>
      <c r="J14" s="32"/>
      <c r="L14" s="30"/>
      <c r="M14" s="217"/>
    </row>
    <row r="15" spans="1:13" ht="35.1" customHeight="1" x14ac:dyDescent="0.2">
      <c r="A15" s="88" t="s">
        <v>30</v>
      </c>
      <c r="B15" s="211">
        <v>86227</v>
      </c>
      <c r="C15" s="211">
        <v>76277</v>
      </c>
      <c r="D15" s="211">
        <v>10770</v>
      </c>
      <c r="E15" s="37">
        <v>648</v>
      </c>
      <c r="F15" s="37">
        <f t="shared" si="0"/>
        <v>173922</v>
      </c>
      <c r="G15" s="216">
        <v>2929</v>
      </c>
      <c r="H15" s="98" t="s">
        <v>94</v>
      </c>
      <c r="J15" s="32"/>
      <c r="L15" s="30"/>
      <c r="M15" s="217"/>
    </row>
    <row r="16" spans="1:13" ht="35.1" customHeight="1" x14ac:dyDescent="0.2">
      <c r="A16" s="88" t="s">
        <v>32</v>
      </c>
      <c r="B16" s="211">
        <v>146274</v>
      </c>
      <c r="C16" s="211">
        <v>34294</v>
      </c>
      <c r="D16" s="211">
        <v>10555</v>
      </c>
      <c r="E16" s="37">
        <v>1610</v>
      </c>
      <c r="F16" s="37">
        <f t="shared" si="0"/>
        <v>192733</v>
      </c>
      <c r="G16" s="211">
        <v>20183</v>
      </c>
      <c r="H16" s="98" t="s">
        <v>73</v>
      </c>
      <c r="J16" s="32"/>
      <c r="L16" s="30"/>
      <c r="M16" s="217"/>
    </row>
    <row r="17" spans="1:13" ht="35.1" customHeight="1" x14ac:dyDescent="0.2">
      <c r="A17" s="88" t="s">
        <v>34</v>
      </c>
      <c r="B17" s="211">
        <v>131949</v>
      </c>
      <c r="C17" s="211">
        <v>42841</v>
      </c>
      <c r="D17" s="211">
        <v>19025</v>
      </c>
      <c r="E17" s="37">
        <v>2111</v>
      </c>
      <c r="F17" s="37">
        <f t="shared" si="0"/>
        <v>195926</v>
      </c>
      <c r="G17" s="211">
        <v>14645</v>
      </c>
      <c r="H17" s="98" t="s">
        <v>74</v>
      </c>
      <c r="J17" s="32"/>
      <c r="L17" s="30"/>
      <c r="M17" s="217"/>
    </row>
    <row r="18" spans="1:13" ht="35.1" customHeight="1" x14ac:dyDescent="0.2">
      <c r="A18" s="88" t="s">
        <v>36</v>
      </c>
      <c r="B18" s="212">
        <v>69081</v>
      </c>
      <c r="C18" s="212">
        <v>32925</v>
      </c>
      <c r="D18" s="211">
        <v>6731</v>
      </c>
      <c r="E18" s="37">
        <v>611</v>
      </c>
      <c r="F18" s="37">
        <f t="shared" si="0"/>
        <v>109348</v>
      </c>
      <c r="G18" s="211">
        <v>8685</v>
      </c>
      <c r="H18" s="98" t="s">
        <v>75</v>
      </c>
      <c r="J18" s="33"/>
      <c r="L18" s="30"/>
      <c r="M18" s="217"/>
    </row>
    <row r="19" spans="1:13" ht="35.1" customHeight="1" x14ac:dyDescent="0.2">
      <c r="A19" s="88" t="s">
        <v>38</v>
      </c>
      <c r="B19" s="211">
        <v>120433</v>
      </c>
      <c r="C19" s="211">
        <v>32844</v>
      </c>
      <c r="D19" s="211">
        <v>16805</v>
      </c>
      <c r="E19" s="37">
        <v>1030</v>
      </c>
      <c r="F19" s="37">
        <f t="shared" si="0"/>
        <v>171112</v>
      </c>
      <c r="G19" s="211">
        <v>8883</v>
      </c>
      <c r="H19" s="98" t="s">
        <v>76</v>
      </c>
      <c r="J19" s="34"/>
      <c r="L19" s="30"/>
      <c r="M19" s="217"/>
    </row>
    <row r="20" spans="1:13" ht="35.1" customHeight="1" x14ac:dyDescent="0.2">
      <c r="A20" s="88" t="s">
        <v>40</v>
      </c>
      <c r="B20" s="212">
        <v>72666</v>
      </c>
      <c r="C20" s="211">
        <v>28546</v>
      </c>
      <c r="D20" s="211">
        <v>9715</v>
      </c>
      <c r="E20" s="37">
        <v>1006</v>
      </c>
      <c r="F20" s="37">
        <f t="shared" si="0"/>
        <v>111933</v>
      </c>
      <c r="G20" s="211">
        <v>4485</v>
      </c>
      <c r="H20" s="98" t="s">
        <v>77</v>
      </c>
      <c r="J20" s="34"/>
      <c r="L20" s="30"/>
      <c r="M20" s="217"/>
    </row>
    <row r="21" spans="1:13" ht="35.1" customHeight="1" thickBot="1" x14ac:dyDescent="0.25">
      <c r="A21" s="89" t="s">
        <v>42</v>
      </c>
      <c r="B21" s="213">
        <v>241324</v>
      </c>
      <c r="C21" s="213">
        <v>72423</v>
      </c>
      <c r="D21" s="215">
        <v>25740</v>
      </c>
      <c r="E21" s="215">
        <v>10852</v>
      </c>
      <c r="F21" s="215">
        <f t="shared" si="0"/>
        <v>350339</v>
      </c>
      <c r="G21" s="213">
        <v>19970</v>
      </c>
      <c r="H21" s="101" t="s">
        <v>78</v>
      </c>
      <c r="J21" s="34"/>
      <c r="L21" s="30"/>
      <c r="M21" s="217"/>
    </row>
    <row r="22" spans="1:13" s="5" customFormat="1" ht="35.1" customHeight="1" thickBot="1" x14ac:dyDescent="0.35">
      <c r="A22" s="117" t="s">
        <v>115</v>
      </c>
      <c r="B22" s="214">
        <f t="shared" ref="B22:G22" si="1">B7+B8+B9+B10+B11+B12+B13+B14+B15+B16+B17+B18+B19+B20+B21</f>
        <v>4285251</v>
      </c>
      <c r="C22" s="214">
        <f t="shared" si="1"/>
        <v>1088668</v>
      </c>
      <c r="D22" s="214">
        <f t="shared" si="1"/>
        <v>281917</v>
      </c>
      <c r="E22" s="214">
        <f t="shared" si="1"/>
        <v>62557</v>
      </c>
      <c r="F22" s="214">
        <f t="shared" si="1"/>
        <v>5718393</v>
      </c>
      <c r="G22" s="214">
        <f t="shared" si="1"/>
        <v>208795</v>
      </c>
      <c r="H22" s="90" t="s">
        <v>116</v>
      </c>
      <c r="J22" s="35"/>
      <c r="L22" s="36"/>
      <c r="M22" s="217"/>
    </row>
    <row r="23" spans="1:13" ht="35.1" customHeight="1" x14ac:dyDescent="0.2">
      <c r="A23" s="364" t="s">
        <v>117</v>
      </c>
      <c r="B23" s="364"/>
      <c r="C23" s="364"/>
      <c r="D23" s="364"/>
      <c r="E23" s="364"/>
      <c r="F23" s="364"/>
      <c r="G23" s="364"/>
      <c r="H23" s="364"/>
      <c r="J23" s="34"/>
    </row>
    <row r="24" spans="1:13" ht="35.1" customHeight="1" x14ac:dyDescent="0.2">
      <c r="A24" s="365" t="s">
        <v>194</v>
      </c>
      <c r="B24" s="365"/>
      <c r="C24" s="365"/>
      <c r="D24" s="365"/>
      <c r="E24" s="365"/>
      <c r="F24" s="198"/>
      <c r="G24" s="198"/>
      <c r="H24" s="198"/>
      <c r="J24" s="33"/>
    </row>
    <row r="27" spans="1:13" ht="15" x14ac:dyDescent="0.2">
      <c r="L27" s="38"/>
    </row>
  </sheetData>
  <mergeCells count="13">
    <mergeCell ref="A23:H23"/>
    <mergeCell ref="A24:E24"/>
    <mergeCell ref="A1:H1"/>
    <mergeCell ref="A2:H2"/>
    <mergeCell ref="B3:G3"/>
    <mergeCell ref="A4:A6"/>
    <mergeCell ref="B4:B5"/>
    <mergeCell ref="C4:C5"/>
    <mergeCell ref="D4:D5"/>
    <mergeCell ref="F4:F5"/>
    <mergeCell ref="G4:G5"/>
    <mergeCell ref="H4:H6"/>
    <mergeCell ref="E4:E5"/>
  </mergeCells>
  <printOptions horizontalCentered="1"/>
  <pageMargins left="0.25" right="0.25" top="0.75" bottom="0.72" header="0.3" footer="0.49"/>
  <pageSetup paperSize="9" scale="52" orientation="landscape" r:id="rId1"/>
  <headerFooter>
    <oddFooter>&amp;C&amp;"Arial,Regular"&amp;18 14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J32"/>
  <sheetViews>
    <sheetView rightToLeft="1" view="pageBreakPreview" zoomScale="82" zoomScaleSheetLayoutView="82" workbookViewId="0">
      <selection activeCell="Z13" sqref="Z13"/>
    </sheetView>
  </sheetViews>
  <sheetFormatPr defaultRowHeight="12.75" x14ac:dyDescent="0.2"/>
  <cols>
    <col min="1" max="1" width="14.85546875" style="1" customWidth="1"/>
    <col min="2" max="2" width="15.85546875" style="1" customWidth="1"/>
    <col min="3" max="3" width="20.85546875" style="1" customWidth="1"/>
    <col min="4" max="4" width="22" style="1" customWidth="1"/>
    <col min="5" max="5" width="22.28515625" style="1" customWidth="1"/>
    <col min="6" max="6" width="0.85546875" style="1" hidden="1" customWidth="1"/>
    <col min="7" max="7" width="20.7109375" style="1" customWidth="1"/>
    <col min="8" max="8" width="19.140625" style="1" customWidth="1"/>
    <col min="9" max="9" width="0.28515625" style="1" customWidth="1"/>
    <col min="10" max="10" width="13.28515625" style="1" customWidth="1"/>
    <col min="11" max="11" width="14.28515625" style="1" customWidth="1"/>
    <col min="12" max="12" width="13.7109375" style="1" customWidth="1"/>
    <col min="13" max="13" width="9.140625" style="1"/>
    <col min="14" max="14" width="18.7109375" style="1" customWidth="1"/>
    <col min="15" max="15" width="9.140625" style="1"/>
    <col min="16" max="16" width="14.42578125" style="1" customWidth="1"/>
    <col min="17" max="16384" width="9.140625" style="1"/>
  </cols>
  <sheetData>
    <row r="1" spans="1:9" ht="42" customHeight="1" x14ac:dyDescent="0.2">
      <c r="A1" s="375" t="s">
        <v>225</v>
      </c>
      <c r="B1" s="375"/>
      <c r="C1" s="375"/>
      <c r="D1" s="375"/>
      <c r="E1" s="375"/>
      <c r="F1" s="375"/>
      <c r="G1" s="375"/>
      <c r="H1" s="375"/>
    </row>
    <row r="2" spans="1:9" ht="62.25" customHeight="1" x14ac:dyDescent="0.2">
      <c r="A2" s="375" t="s">
        <v>226</v>
      </c>
      <c r="B2" s="375"/>
      <c r="C2" s="375"/>
      <c r="D2" s="375"/>
      <c r="E2" s="375"/>
      <c r="F2" s="375"/>
      <c r="G2" s="375"/>
      <c r="H2" s="375"/>
    </row>
    <row r="3" spans="1:9" ht="32.25" customHeight="1" thickBot="1" x14ac:dyDescent="0.25">
      <c r="A3" s="26" t="s">
        <v>108</v>
      </c>
      <c r="B3" s="375"/>
      <c r="C3" s="375"/>
      <c r="D3" s="375"/>
      <c r="E3" s="375"/>
      <c r="F3" s="375"/>
      <c r="G3" s="375"/>
      <c r="H3" s="27" t="s">
        <v>109</v>
      </c>
    </row>
    <row r="4" spans="1:9" s="2" customFormat="1" ht="85.5" customHeight="1" thickBot="1" x14ac:dyDescent="0.25">
      <c r="A4" s="376" t="s">
        <v>103</v>
      </c>
      <c r="B4" s="377"/>
      <c r="C4" s="262" t="s">
        <v>166</v>
      </c>
      <c r="D4" s="262" t="s">
        <v>190</v>
      </c>
      <c r="E4" s="262" t="s">
        <v>216</v>
      </c>
      <c r="F4" s="74"/>
      <c r="G4" s="378" t="s">
        <v>103</v>
      </c>
      <c r="H4" s="379"/>
      <c r="I4" s="160"/>
    </row>
    <row r="5" spans="1:9" ht="33" customHeight="1" x14ac:dyDescent="0.2">
      <c r="A5" s="371" t="s">
        <v>171</v>
      </c>
      <c r="B5" s="371"/>
      <c r="C5" s="161">
        <v>2304217</v>
      </c>
      <c r="D5" s="161">
        <v>115517</v>
      </c>
      <c r="E5" s="161">
        <f t="shared" ref="E5:E10" si="0">SUM(C5:D5)</f>
        <v>2419734</v>
      </c>
      <c r="F5" s="73"/>
      <c r="G5" s="372" t="s">
        <v>173</v>
      </c>
      <c r="H5" s="372"/>
      <c r="I5" s="38"/>
    </row>
    <row r="6" spans="1:9" ht="33" customHeight="1" x14ac:dyDescent="0.2">
      <c r="A6" s="373" t="s">
        <v>172</v>
      </c>
      <c r="B6" s="373"/>
      <c r="C6" s="162">
        <v>235547</v>
      </c>
      <c r="D6" s="162">
        <v>335989</v>
      </c>
      <c r="E6" s="162">
        <f t="shared" si="0"/>
        <v>571536</v>
      </c>
      <c r="F6" s="73"/>
      <c r="G6" s="374" t="s">
        <v>169</v>
      </c>
      <c r="H6" s="374"/>
      <c r="I6" s="38"/>
    </row>
    <row r="7" spans="1:9" ht="33" customHeight="1" x14ac:dyDescent="0.2">
      <c r="A7" s="381" t="s">
        <v>104</v>
      </c>
      <c r="B7" s="381"/>
      <c r="C7" s="162">
        <v>8692</v>
      </c>
      <c r="D7" s="162">
        <v>59456</v>
      </c>
      <c r="E7" s="162">
        <f t="shared" si="0"/>
        <v>68148</v>
      </c>
      <c r="F7" s="73"/>
      <c r="G7" s="382" t="s">
        <v>105</v>
      </c>
      <c r="H7" s="382"/>
      <c r="I7" s="38"/>
    </row>
    <row r="8" spans="1:9" ht="33" customHeight="1" thickBot="1" x14ac:dyDescent="0.25">
      <c r="A8" s="136" t="s">
        <v>187</v>
      </c>
      <c r="B8" s="136"/>
      <c r="C8" s="163">
        <v>32492</v>
      </c>
      <c r="D8" s="163">
        <v>30065</v>
      </c>
      <c r="E8" s="163">
        <f t="shared" si="0"/>
        <v>62557</v>
      </c>
      <c r="F8" s="164"/>
      <c r="G8" s="138"/>
      <c r="H8" s="382" t="s">
        <v>182</v>
      </c>
      <c r="I8" s="382"/>
    </row>
    <row r="9" spans="1:9" s="2" customFormat="1" ht="33" customHeight="1" thickBot="1" x14ac:dyDescent="0.25">
      <c r="A9" s="383" t="s">
        <v>48</v>
      </c>
      <c r="B9" s="383"/>
      <c r="C9" s="165">
        <f>SUM(C5:C8)</f>
        <v>2580948</v>
      </c>
      <c r="D9" s="165">
        <f>SUM(D5:D8)</f>
        <v>541027</v>
      </c>
      <c r="E9" s="165">
        <f t="shared" si="0"/>
        <v>3121975</v>
      </c>
      <c r="F9" s="166"/>
      <c r="G9" s="384" t="s">
        <v>95</v>
      </c>
      <c r="H9" s="384"/>
      <c r="I9" s="160"/>
    </row>
    <row r="10" spans="1:9" s="2" customFormat="1" ht="33" customHeight="1" thickBot="1" x14ac:dyDescent="0.25">
      <c r="A10" s="385" t="s">
        <v>83</v>
      </c>
      <c r="B10" s="385"/>
      <c r="C10" s="165">
        <v>106773</v>
      </c>
      <c r="D10" s="167">
        <v>10</v>
      </c>
      <c r="E10" s="165">
        <f t="shared" si="0"/>
        <v>106783</v>
      </c>
      <c r="F10" s="75"/>
      <c r="G10" s="386" t="s">
        <v>69</v>
      </c>
      <c r="H10" s="386"/>
      <c r="I10" s="168"/>
    </row>
    <row r="11" spans="1:9" ht="33.75" customHeight="1" x14ac:dyDescent="0.2">
      <c r="A11" s="387" t="s">
        <v>195</v>
      </c>
      <c r="B11" s="387"/>
      <c r="C11" s="387"/>
      <c r="D11" s="387"/>
      <c r="E11" s="387"/>
      <c r="I11" s="62"/>
    </row>
    <row r="12" spans="1:9" ht="20.25" customHeight="1" x14ac:dyDescent="0.2">
      <c r="A12" s="29"/>
      <c r="B12" s="29"/>
      <c r="C12" s="29"/>
      <c r="D12" s="29"/>
      <c r="E12" s="29"/>
      <c r="F12" s="29"/>
      <c r="G12" s="29"/>
      <c r="H12" s="29"/>
    </row>
    <row r="13" spans="1:9" ht="33.75" customHeight="1" x14ac:dyDescent="0.2">
      <c r="A13" s="380"/>
      <c r="B13" s="380"/>
      <c r="C13" s="380"/>
      <c r="D13" s="380"/>
      <c r="E13" s="380"/>
      <c r="F13" s="380"/>
      <c r="G13" s="380"/>
      <c r="H13" s="380"/>
    </row>
    <row r="14" spans="1:9" x14ac:dyDescent="0.2">
      <c r="A14" s="29"/>
      <c r="B14" s="29"/>
      <c r="C14" s="29"/>
      <c r="D14" s="29"/>
      <c r="E14" s="29"/>
      <c r="F14" s="29"/>
      <c r="G14" s="29"/>
      <c r="H14" s="29"/>
    </row>
    <row r="15" spans="1:9" x14ac:dyDescent="0.2">
      <c r="A15" s="29"/>
      <c r="B15" s="29"/>
      <c r="C15" s="29"/>
      <c r="D15" s="29"/>
      <c r="E15" s="29"/>
      <c r="F15" s="29"/>
      <c r="G15" s="29"/>
      <c r="H15" s="29"/>
    </row>
    <row r="16" spans="1:9" x14ac:dyDescent="0.2">
      <c r="A16" s="29"/>
      <c r="B16" s="29"/>
      <c r="C16" s="29"/>
      <c r="D16" s="29"/>
      <c r="E16" s="29"/>
      <c r="F16" s="29"/>
      <c r="G16" s="29"/>
      <c r="H16" s="29"/>
    </row>
    <row r="17" spans="1:10" x14ac:dyDescent="0.2">
      <c r="A17" s="29"/>
      <c r="B17" s="29"/>
      <c r="C17" s="29"/>
      <c r="D17" s="29"/>
      <c r="E17" s="29"/>
      <c r="F17" s="29"/>
      <c r="G17" s="29"/>
      <c r="H17" s="29"/>
    </row>
    <row r="18" spans="1:10" x14ac:dyDescent="0.2">
      <c r="A18" s="29"/>
      <c r="B18" s="29"/>
      <c r="C18" s="29"/>
      <c r="D18" s="29"/>
      <c r="E18" s="29"/>
      <c r="F18" s="29"/>
      <c r="G18" s="29"/>
      <c r="H18" s="29"/>
      <c r="I18" s="60"/>
    </row>
    <row r="19" spans="1:10" x14ac:dyDescent="0.2">
      <c r="A19" s="29"/>
      <c r="B19" s="29"/>
      <c r="C19" s="29"/>
      <c r="D19" s="29"/>
      <c r="E19" s="29"/>
      <c r="F19" s="29"/>
      <c r="G19" s="29"/>
      <c r="H19" s="29"/>
    </row>
    <row r="20" spans="1:10" x14ac:dyDescent="0.2">
      <c r="A20" s="29"/>
      <c r="B20" s="29"/>
      <c r="C20" s="29"/>
      <c r="D20" s="29"/>
      <c r="E20" s="29"/>
      <c r="F20" s="29"/>
      <c r="G20" s="29"/>
      <c r="H20" s="29"/>
    </row>
    <row r="21" spans="1:10" x14ac:dyDescent="0.2">
      <c r="A21" s="29"/>
      <c r="B21" s="29"/>
      <c r="C21" s="29"/>
      <c r="D21" s="29"/>
      <c r="E21" s="29"/>
      <c r="F21" s="29"/>
      <c r="G21" s="29"/>
      <c r="H21" s="29"/>
    </row>
    <row r="22" spans="1:10" x14ac:dyDescent="0.2">
      <c r="A22" s="29"/>
      <c r="B22" s="29"/>
      <c r="C22" s="29"/>
      <c r="D22" s="29"/>
      <c r="E22" s="29"/>
      <c r="F22" s="29"/>
      <c r="G22" s="29"/>
      <c r="H22" s="29"/>
      <c r="J22" s="66"/>
    </row>
    <row r="23" spans="1:10" x14ac:dyDescent="0.2">
      <c r="A23" s="29"/>
      <c r="B23" s="29"/>
      <c r="C23" s="29"/>
      <c r="D23" s="29"/>
      <c r="E23" s="29"/>
      <c r="F23" s="29"/>
      <c r="G23" s="29"/>
      <c r="H23" s="29"/>
    </row>
    <row r="24" spans="1:10" x14ac:dyDescent="0.2">
      <c r="A24" s="29"/>
      <c r="B24" s="29"/>
      <c r="C24" s="29"/>
      <c r="D24" s="29"/>
      <c r="E24" s="29"/>
      <c r="F24" s="29"/>
      <c r="G24" s="29"/>
      <c r="H24" s="29"/>
    </row>
    <row r="25" spans="1:10" x14ac:dyDescent="0.2">
      <c r="A25" s="29"/>
      <c r="B25" s="29"/>
      <c r="C25" s="29"/>
      <c r="D25" s="29"/>
      <c r="E25" s="29"/>
      <c r="F25" s="29"/>
      <c r="G25" s="29"/>
      <c r="H25" s="29"/>
    </row>
    <row r="26" spans="1:10" x14ac:dyDescent="0.2">
      <c r="A26" s="29"/>
      <c r="B26" s="29"/>
      <c r="C26" s="29"/>
      <c r="D26" s="29"/>
      <c r="E26" s="29"/>
      <c r="F26" s="29"/>
      <c r="G26" s="29"/>
      <c r="H26" s="29"/>
    </row>
    <row r="27" spans="1:10" x14ac:dyDescent="0.2">
      <c r="A27" s="29"/>
      <c r="B27" s="29"/>
      <c r="C27" s="29"/>
      <c r="D27" s="29"/>
      <c r="E27" s="29"/>
      <c r="F27" s="29"/>
      <c r="G27" s="29"/>
      <c r="H27" s="29"/>
    </row>
    <row r="28" spans="1:10" x14ac:dyDescent="0.2">
      <c r="A28" s="29"/>
      <c r="B28" s="29"/>
      <c r="C28" s="29"/>
      <c r="D28" s="29"/>
      <c r="E28" s="29"/>
      <c r="F28" s="29"/>
      <c r="G28" s="29"/>
      <c r="H28" s="29"/>
    </row>
    <row r="29" spans="1:10" x14ac:dyDescent="0.2">
      <c r="A29" s="29"/>
      <c r="B29" s="29"/>
      <c r="C29" s="29"/>
      <c r="D29" s="29"/>
      <c r="E29" s="29"/>
      <c r="F29" s="29"/>
      <c r="G29" s="29"/>
      <c r="H29" s="29"/>
    </row>
    <row r="30" spans="1:10" x14ac:dyDescent="0.2">
      <c r="A30" s="29"/>
      <c r="B30" s="29"/>
      <c r="C30" s="29"/>
      <c r="D30" s="29"/>
      <c r="E30" s="29"/>
      <c r="F30" s="29"/>
      <c r="G30" s="29"/>
      <c r="H30" s="29"/>
    </row>
    <row r="31" spans="1:10" x14ac:dyDescent="0.2">
      <c r="A31" s="29"/>
      <c r="B31" s="29"/>
      <c r="C31" s="29"/>
      <c r="D31" s="29"/>
      <c r="E31" s="29"/>
      <c r="F31" s="29"/>
      <c r="G31" s="29"/>
      <c r="H31" s="29"/>
    </row>
    <row r="32" spans="1:10" ht="30" customHeight="1" x14ac:dyDescent="0.2">
      <c r="A32" s="29"/>
      <c r="B32" s="29"/>
      <c r="C32" s="29"/>
      <c r="D32" s="29"/>
      <c r="E32" s="29"/>
      <c r="F32" s="29"/>
      <c r="G32" s="29"/>
      <c r="H32" s="29"/>
    </row>
  </sheetData>
  <mergeCells count="18">
    <mergeCell ref="A13:H13"/>
    <mergeCell ref="A7:B7"/>
    <mergeCell ref="G7:H7"/>
    <mergeCell ref="A9:B9"/>
    <mergeCell ref="G9:H9"/>
    <mergeCell ref="A10:B10"/>
    <mergeCell ref="G10:H10"/>
    <mergeCell ref="A11:E11"/>
    <mergeCell ref="H8:I8"/>
    <mergeCell ref="A5:B5"/>
    <mergeCell ref="G5:H5"/>
    <mergeCell ref="A6:B6"/>
    <mergeCell ref="G6:H6"/>
    <mergeCell ref="A1:H1"/>
    <mergeCell ref="A2:H2"/>
    <mergeCell ref="B3:G3"/>
    <mergeCell ref="A4:B4"/>
    <mergeCell ref="G4:H4"/>
  </mergeCells>
  <printOptions horizontalCentered="1"/>
  <pageMargins left="0.7" right="0.7" top="0.75" bottom="0.75" header="0.3" footer="0.3"/>
  <pageSetup paperSize="9" scale="64" fitToHeight="0" orientation="portrait" r:id="rId1"/>
  <headerFooter>
    <oddFooter>&amp;C&amp;"Arial,Regular"&amp;16 13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5"/>
  <sheetViews>
    <sheetView rightToLeft="1" view="pageBreakPreview" topLeftCell="A9" zoomScale="60" zoomScaleNormal="75" workbookViewId="0">
      <selection activeCell="N15" sqref="N15"/>
    </sheetView>
  </sheetViews>
  <sheetFormatPr defaultRowHeight="12.75" x14ac:dyDescent="0.25"/>
  <cols>
    <col min="1" max="1" width="26.5703125" style="14" customWidth="1"/>
    <col min="2" max="2" width="40.42578125" style="14" customWidth="1"/>
    <col min="3" max="3" width="37.28515625" style="14" customWidth="1"/>
    <col min="4" max="4" width="37.42578125" style="14" customWidth="1"/>
    <col min="5" max="5" width="36.5703125" style="14" customWidth="1"/>
    <col min="6" max="6" width="32.7109375" style="14" customWidth="1"/>
    <col min="7" max="7" width="25.28515625" style="14" customWidth="1"/>
    <col min="8" max="8" width="32.140625" style="14" customWidth="1"/>
    <col min="9" max="9" width="9.140625" style="14" hidden="1" customWidth="1"/>
    <col min="10" max="10" width="0.28515625" style="14" hidden="1" customWidth="1"/>
    <col min="11" max="11" width="25.28515625" style="14" customWidth="1"/>
    <col min="12" max="12" width="20" style="14" customWidth="1"/>
    <col min="13" max="13" width="21.140625" style="14" customWidth="1"/>
    <col min="14" max="14" width="26.85546875" style="14" customWidth="1"/>
    <col min="15" max="16" width="9.140625" style="14"/>
    <col min="17" max="17" width="15" style="14" customWidth="1"/>
    <col min="18" max="18" width="13.140625" style="14" customWidth="1"/>
    <col min="19" max="20" width="9.140625" style="14"/>
    <col min="21" max="21" width="20.140625" style="14" customWidth="1"/>
    <col min="22" max="22" width="12" style="14" customWidth="1"/>
    <col min="23" max="16384" width="9.140625" style="14"/>
  </cols>
  <sheetData>
    <row r="1" spans="1:17" ht="67.5" customHeight="1" x14ac:dyDescent="0.3">
      <c r="A1" s="314" t="s">
        <v>223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7" ht="75" customHeight="1" x14ac:dyDescent="0.25">
      <c r="A2" s="315" t="s">
        <v>224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7" ht="41.25" customHeight="1" thickBot="1" x14ac:dyDescent="0.3">
      <c r="A3" s="15" t="s">
        <v>106</v>
      </c>
      <c r="B3" s="347"/>
      <c r="C3" s="347"/>
      <c r="D3" s="347"/>
      <c r="E3" s="347"/>
      <c r="F3" s="347"/>
      <c r="G3" s="16"/>
      <c r="H3" s="17" t="s">
        <v>107</v>
      </c>
      <c r="I3" s="115"/>
      <c r="J3" s="115"/>
    </row>
    <row r="4" spans="1:17" s="18" customFormat="1" ht="54" customHeight="1" x14ac:dyDescent="0.25">
      <c r="A4" s="348"/>
      <c r="B4" s="393" t="s">
        <v>167</v>
      </c>
      <c r="C4" s="390" t="s">
        <v>168</v>
      </c>
      <c r="D4" s="351" t="s">
        <v>91</v>
      </c>
      <c r="E4" s="351" t="s">
        <v>181</v>
      </c>
      <c r="F4" s="351" t="s">
        <v>92</v>
      </c>
      <c r="G4" s="353" t="s">
        <v>93</v>
      </c>
      <c r="H4" s="355"/>
      <c r="L4" s="19"/>
    </row>
    <row r="5" spans="1:17" s="18" customFormat="1" ht="33" customHeight="1" x14ac:dyDescent="0.25">
      <c r="A5" s="349"/>
      <c r="B5" s="394"/>
      <c r="C5" s="391"/>
      <c r="D5" s="352"/>
      <c r="E5" s="352"/>
      <c r="F5" s="352"/>
      <c r="G5" s="354"/>
      <c r="H5" s="356"/>
    </row>
    <row r="6" spans="1:17" s="18" customFormat="1" ht="24" customHeight="1" x14ac:dyDescent="0.25">
      <c r="A6" s="349"/>
      <c r="B6" s="395" t="s">
        <v>173</v>
      </c>
      <c r="C6" s="352" t="s">
        <v>169</v>
      </c>
      <c r="D6" s="352" t="s">
        <v>67</v>
      </c>
      <c r="E6" s="352" t="s">
        <v>182</v>
      </c>
      <c r="F6" s="352" t="s">
        <v>68</v>
      </c>
      <c r="G6" s="354" t="s">
        <v>69</v>
      </c>
      <c r="H6" s="356"/>
    </row>
    <row r="7" spans="1:17" s="18" customFormat="1" ht="66" customHeight="1" thickBot="1" x14ac:dyDescent="0.3">
      <c r="A7" s="350"/>
      <c r="B7" s="396"/>
      <c r="C7" s="389"/>
      <c r="D7" s="389"/>
      <c r="E7" s="389"/>
      <c r="F7" s="389"/>
      <c r="G7" s="392"/>
      <c r="H7" s="357"/>
      <c r="M7" s="209"/>
      <c r="N7" s="209"/>
      <c r="O7" s="209"/>
      <c r="P7" s="209"/>
    </row>
    <row r="8" spans="1:17" s="20" customFormat="1" ht="39.950000000000003" customHeight="1" x14ac:dyDescent="0.25">
      <c r="A8" s="95" t="s">
        <v>14</v>
      </c>
      <c r="B8" s="81">
        <v>43003</v>
      </c>
      <c r="C8" s="81">
        <v>21068</v>
      </c>
      <c r="D8" s="81">
        <v>1291</v>
      </c>
      <c r="E8" s="81">
        <v>2374</v>
      </c>
      <c r="F8" s="55">
        <f t="shared" ref="F8:F22" si="0">SUM(B8:E8)</f>
        <v>67736</v>
      </c>
      <c r="G8" s="55">
        <v>2575</v>
      </c>
      <c r="H8" s="107" t="s">
        <v>70</v>
      </c>
      <c r="M8" s="210"/>
      <c r="N8" s="210"/>
      <c r="O8" s="210"/>
      <c r="P8" s="210"/>
      <c r="Q8" s="210"/>
    </row>
    <row r="9" spans="1:17" s="20" customFormat="1" ht="39.950000000000003" customHeight="1" x14ac:dyDescent="0.25">
      <c r="A9" s="95" t="s">
        <v>16</v>
      </c>
      <c r="B9" s="97">
        <v>50844</v>
      </c>
      <c r="C9" s="97">
        <v>19243</v>
      </c>
      <c r="D9" s="97">
        <v>2861</v>
      </c>
      <c r="E9" s="97">
        <v>2600</v>
      </c>
      <c r="F9" s="55">
        <f t="shared" si="0"/>
        <v>75548</v>
      </c>
      <c r="G9" s="55">
        <v>903</v>
      </c>
      <c r="H9" s="6" t="s">
        <v>17</v>
      </c>
      <c r="M9" s="210"/>
      <c r="N9" s="210"/>
      <c r="O9" s="210"/>
      <c r="P9" s="210"/>
      <c r="Q9" s="210"/>
    </row>
    <row r="10" spans="1:17" s="20" customFormat="1" ht="39.950000000000003" customHeight="1" x14ac:dyDescent="0.25">
      <c r="A10" s="82" t="s">
        <v>18</v>
      </c>
      <c r="B10" s="97">
        <v>60353</v>
      </c>
      <c r="C10" s="97">
        <v>28467</v>
      </c>
      <c r="D10" s="97">
        <v>3717</v>
      </c>
      <c r="E10" s="55">
        <v>1066</v>
      </c>
      <c r="F10" s="55">
        <f t="shared" si="0"/>
        <v>93603</v>
      </c>
      <c r="G10" s="55">
        <v>2580</v>
      </c>
      <c r="H10" s="6" t="s">
        <v>19</v>
      </c>
      <c r="M10" s="210"/>
      <c r="N10" s="210"/>
      <c r="O10" s="210"/>
      <c r="P10" s="210"/>
      <c r="Q10" s="210"/>
    </row>
    <row r="11" spans="1:17" s="20" customFormat="1" ht="39.950000000000003" customHeight="1" x14ac:dyDescent="0.25">
      <c r="A11" s="82" t="s">
        <v>20</v>
      </c>
      <c r="B11" s="97">
        <v>40080</v>
      </c>
      <c r="C11" s="97">
        <v>25365</v>
      </c>
      <c r="D11" s="97">
        <v>1341</v>
      </c>
      <c r="E11" s="55">
        <v>1866</v>
      </c>
      <c r="F11" s="55">
        <f t="shared" si="0"/>
        <v>68652</v>
      </c>
      <c r="G11" s="55">
        <v>5964</v>
      </c>
      <c r="H11" s="6" t="s">
        <v>21</v>
      </c>
      <c r="M11" s="210"/>
      <c r="N11" s="210"/>
      <c r="O11" s="210"/>
      <c r="P11" s="210"/>
      <c r="Q11" s="210"/>
    </row>
    <row r="12" spans="1:17" s="20" customFormat="1" ht="39.950000000000003" customHeight="1" x14ac:dyDescent="0.25">
      <c r="A12" s="108" t="s">
        <v>22</v>
      </c>
      <c r="B12" s="114">
        <v>1565533</v>
      </c>
      <c r="C12" s="81">
        <v>219078</v>
      </c>
      <c r="D12" s="81">
        <v>8587</v>
      </c>
      <c r="E12" s="81">
        <v>31755</v>
      </c>
      <c r="F12" s="55">
        <f t="shared" si="0"/>
        <v>1824953</v>
      </c>
      <c r="G12" s="55">
        <v>21943</v>
      </c>
      <c r="H12" s="6" t="s">
        <v>23</v>
      </c>
      <c r="M12" s="210"/>
      <c r="N12" s="210"/>
      <c r="O12" s="210"/>
      <c r="P12" s="210"/>
      <c r="Q12" s="210"/>
    </row>
    <row r="13" spans="1:17" s="20" customFormat="1" ht="39.950000000000003" customHeight="1" x14ac:dyDescent="0.25">
      <c r="A13" s="82" t="s">
        <v>24</v>
      </c>
      <c r="B13" s="97">
        <v>94657</v>
      </c>
      <c r="C13" s="97">
        <v>42561</v>
      </c>
      <c r="D13" s="97">
        <v>7660</v>
      </c>
      <c r="E13" s="97">
        <v>1990</v>
      </c>
      <c r="F13" s="55">
        <f t="shared" si="0"/>
        <v>146868</v>
      </c>
      <c r="G13" s="55">
        <v>5481</v>
      </c>
      <c r="H13" s="6" t="s">
        <v>25</v>
      </c>
      <c r="M13" s="210"/>
      <c r="N13" s="210"/>
      <c r="O13" s="210"/>
      <c r="P13" s="210"/>
      <c r="Q13" s="210"/>
    </row>
    <row r="14" spans="1:17" s="20" customFormat="1" ht="39.950000000000003" customHeight="1" x14ac:dyDescent="0.25">
      <c r="A14" s="82" t="s">
        <v>26</v>
      </c>
      <c r="B14" s="97">
        <v>67613</v>
      </c>
      <c r="C14" s="97">
        <v>15526</v>
      </c>
      <c r="D14" s="97">
        <v>2711</v>
      </c>
      <c r="E14" s="55">
        <v>1437</v>
      </c>
      <c r="F14" s="55">
        <f t="shared" si="0"/>
        <v>87287</v>
      </c>
      <c r="G14" s="55">
        <v>7638</v>
      </c>
      <c r="H14" s="6" t="s">
        <v>27</v>
      </c>
      <c r="M14" s="210"/>
      <c r="N14" s="210"/>
      <c r="O14" s="210"/>
      <c r="P14" s="210"/>
      <c r="Q14" s="210"/>
    </row>
    <row r="15" spans="1:17" s="20" customFormat="1" ht="39.950000000000003" customHeight="1" x14ac:dyDescent="0.25">
      <c r="A15" s="82" t="s">
        <v>28</v>
      </c>
      <c r="B15" s="97">
        <v>47948</v>
      </c>
      <c r="C15" s="97">
        <v>35285</v>
      </c>
      <c r="D15" s="97">
        <v>11648</v>
      </c>
      <c r="E15" s="55">
        <v>1601</v>
      </c>
      <c r="F15" s="55">
        <f t="shared" si="0"/>
        <v>96482</v>
      </c>
      <c r="G15" s="55">
        <v>12315</v>
      </c>
      <c r="H15" s="6" t="s">
        <v>29</v>
      </c>
      <c r="M15" s="210"/>
      <c r="N15" s="210"/>
      <c r="O15" s="210"/>
      <c r="P15" s="210"/>
      <c r="Q15" s="210"/>
    </row>
    <row r="16" spans="1:17" s="20" customFormat="1" ht="39.950000000000003" customHeight="1" x14ac:dyDescent="0.25">
      <c r="A16" s="82" t="s">
        <v>30</v>
      </c>
      <c r="B16" s="81">
        <v>26790</v>
      </c>
      <c r="C16" s="81">
        <v>29478</v>
      </c>
      <c r="D16" s="81">
        <v>1053</v>
      </c>
      <c r="E16" s="97">
        <v>648</v>
      </c>
      <c r="F16" s="55">
        <f t="shared" si="0"/>
        <v>57969</v>
      </c>
      <c r="G16" s="55">
        <v>736</v>
      </c>
      <c r="H16" s="6" t="s">
        <v>94</v>
      </c>
      <c r="M16" s="210"/>
      <c r="N16" s="210"/>
      <c r="O16" s="210"/>
      <c r="P16" s="210"/>
      <c r="Q16" s="210"/>
    </row>
    <row r="17" spans="1:17" s="20" customFormat="1" ht="39.950000000000003" customHeight="1" x14ac:dyDescent="0.25">
      <c r="A17" s="82" t="s">
        <v>32</v>
      </c>
      <c r="B17" s="97">
        <v>71737</v>
      </c>
      <c r="C17" s="97">
        <v>14150</v>
      </c>
      <c r="D17" s="97">
        <v>4347</v>
      </c>
      <c r="E17" s="97">
        <v>1610</v>
      </c>
      <c r="F17" s="55">
        <f t="shared" si="0"/>
        <v>91844</v>
      </c>
      <c r="G17" s="55">
        <v>10238</v>
      </c>
      <c r="H17" s="6" t="s">
        <v>73</v>
      </c>
      <c r="M17" s="210"/>
      <c r="N17" s="210"/>
      <c r="O17" s="210"/>
      <c r="P17" s="210"/>
      <c r="Q17" s="210"/>
    </row>
    <row r="18" spans="1:17" s="20" customFormat="1" ht="39.950000000000003" customHeight="1" x14ac:dyDescent="0.25">
      <c r="A18" s="82" t="s">
        <v>34</v>
      </c>
      <c r="B18" s="97">
        <v>60502</v>
      </c>
      <c r="C18" s="97">
        <v>26584</v>
      </c>
      <c r="D18" s="97">
        <v>5567</v>
      </c>
      <c r="E18" s="55">
        <v>2111</v>
      </c>
      <c r="F18" s="55">
        <f t="shared" si="0"/>
        <v>94764</v>
      </c>
      <c r="G18" s="55">
        <v>8720</v>
      </c>
      <c r="H18" s="6" t="s">
        <v>74</v>
      </c>
      <c r="M18" s="210"/>
      <c r="N18" s="210"/>
      <c r="O18" s="210"/>
      <c r="P18" s="210"/>
      <c r="Q18" s="210"/>
    </row>
    <row r="19" spans="1:17" s="20" customFormat="1" ht="39.950000000000003" customHeight="1" x14ac:dyDescent="0.25">
      <c r="A19" s="82" t="s">
        <v>36</v>
      </c>
      <c r="B19" s="97">
        <v>37931</v>
      </c>
      <c r="C19" s="97">
        <v>16588</v>
      </c>
      <c r="D19" s="97">
        <v>2511</v>
      </c>
      <c r="E19" s="55">
        <v>611</v>
      </c>
      <c r="F19" s="55">
        <f t="shared" si="0"/>
        <v>57641</v>
      </c>
      <c r="G19" s="55">
        <v>4707</v>
      </c>
      <c r="H19" s="6" t="s">
        <v>75</v>
      </c>
      <c r="M19" s="210"/>
      <c r="N19" s="210"/>
      <c r="O19" s="210"/>
      <c r="P19" s="210"/>
      <c r="Q19" s="210"/>
    </row>
    <row r="20" spans="1:17" s="20" customFormat="1" ht="39.950000000000003" customHeight="1" x14ac:dyDescent="0.25">
      <c r="A20" s="82" t="s">
        <v>38</v>
      </c>
      <c r="B20" s="81">
        <v>70034</v>
      </c>
      <c r="C20" s="81">
        <v>17226</v>
      </c>
      <c r="D20" s="81">
        <v>3501</v>
      </c>
      <c r="E20" s="81">
        <v>1030</v>
      </c>
      <c r="F20" s="55">
        <f t="shared" si="0"/>
        <v>91791</v>
      </c>
      <c r="G20" s="55">
        <v>5527</v>
      </c>
      <c r="H20" s="6" t="s">
        <v>76</v>
      </c>
      <c r="M20" s="210"/>
      <c r="N20" s="210"/>
      <c r="O20" s="210"/>
      <c r="P20" s="210"/>
      <c r="Q20" s="210"/>
    </row>
    <row r="21" spans="1:17" s="20" customFormat="1" ht="39.950000000000003" customHeight="1" x14ac:dyDescent="0.25">
      <c r="A21" s="82" t="s">
        <v>40</v>
      </c>
      <c r="B21" s="97">
        <v>40479</v>
      </c>
      <c r="C21" s="97">
        <v>15912</v>
      </c>
      <c r="D21" s="97">
        <v>3405</v>
      </c>
      <c r="E21" s="97">
        <v>1006</v>
      </c>
      <c r="F21" s="55">
        <f t="shared" si="0"/>
        <v>60802</v>
      </c>
      <c r="G21" s="55">
        <v>2901</v>
      </c>
      <c r="H21" s="6" t="s">
        <v>77</v>
      </c>
      <c r="M21" s="210"/>
      <c r="N21" s="210"/>
      <c r="O21" s="210"/>
      <c r="P21" s="210"/>
      <c r="Q21" s="210"/>
    </row>
    <row r="22" spans="1:17" s="20" customFormat="1" ht="39.950000000000003" customHeight="1" thickBot="1" x14ac:dyDescent="0.3">
      <c r="A22" s="83" t="s">
        <v>42</v>
      </c>
      <c r="B22" s="112">
        <v>142230</v>
      </c>
      <c r="C22" s="97">
        <v>45005</v>
      </c>
      <c r="D22" s="97">
        <v>7948</v>
      </c>
      <c r="E22" s="55">
        <v>10852</v>
      </c>
      <c r="F22" s="55">
        <f t="shared" si="0"/>
        <v>206035</v>
      </c>
      <c r="G22" s="81">
        <v>14555</v>
      </c>
      <c r="H22" s="109" t="s">
        <v>78</v>
      </c>
      <c r="M22" s="210"/>
      <c r="N22" s="210"/>
      <c r="O22" s="210"/>
      <c r="P22" s="210"/>
      <c r="Q22" s="210"/>
    </row>
    <row r="23" spans="1:17" s="18" customFormat="1" ht="39.950000000000003" customHeight="1" thickBot="1" x14ac:dyDescent="0.3">
      <c r="A23" s="84" t="s">
        <v>87</v>
      </c>
      <c r="B23" s="116">
        <f t="shared" ref="B23:G23" si="1">SUM(B8:B22)</f>
        <v>2419734</v>
      </c>
      <c r="C23" s="102">
        <f t="shared" si="1"/>
        <v>571536</v>
      </c>
      <c r="D23" s="102">
        <f>D8+D9+D10+D11+D12+D13+D14+D15+D16+D17+D18+D19+D20+D21+D22</f>
        <v>68148</v>
      </c>
      <c r="E23" s="102">
        <f t="shared" si="1"/>
        <v>62557</v>
      </c>
      <c r="F23" s="102">
        <f t="shared" si="1"/>
        <v>3121975</v>
      </c>
      <c r="G23" s="102">
        <f t="shared" si="1"/>
        <v>106783</v>
      </c>
      <c r="H23" s="85" t="s">
        <v>95</v>
      </c>
      <c r="M23" s="208"/>
      <c r="N23" s="208"/>
      <c r="O23" s="208"/>
      <c r="P23" s="208"/>
      <c r="Q23" s="208"/>
    </row>
    <row r="24" spans="1:17" ht="33" customHeight="1" x14ac:dyDescent="0.25">
      <c r="A24" s="387" t="s">
        <v>195</v>
      </c>
      <c r="B24" s="387"/>
      <c r="C24" s="388"/>
      <c r="D24" s="388"/>
      <c r="E24" s="388"/>
      <c r="F24" s="388"/>
      <c r="G24" s="388"/>
      <c r="H24" s="388"/>
    </row>
    <row r="25" spans="1:17" ht="29.25" customHeight="1" x14ac:dyDescent="0.25">
      <c r="A25" s="77"/>
      <c r="C25" s="22"/>
      <c r="D25" s="388"/>
      <c r="E25" s="388"/>
      <c r="F25" s="388"/>
      <c r="G25" s="388"/>
      <c r="H25" s="388"/>
    </row>
  </sheetData>
  <mergeCells count="20">
    <mergeCell ref="D4:D5"/>
    <mergeCell ref="B6:B7"/>
    <mergeCell ref="D6:D7"/>
    <mergeCell ref="C24:H24"/>
    <mergeCell ref="D25:H25"/>
    <mergeCell ref="A24:B24"/>
    <mergeCell ref="A1:J1"/>
    <mergeCell ref="A2:J2"/>
    <mergeCell ref="H4:H7"/>
    <mergeCell ref="C6:C7"/>
    <mergeCell ref="B3:F3"/>
    <mergeCell ref="A4:A7"/>
    <mergeCell ref="C4:C5"/>
    <mergeCell ref="E4:E5"/>
    <mergeCell ref="E6:E7"/>
    <mergeCell ref="G6:G7"/>
    <mergeCell ref="G4:G5"/>
    <mergeCell ref="F6:F7"/>
    <mergeCell ref="F4:F5"/>
    <mergeCell ref="B4:B5"/>
  </mergeCells>
  <printOptions horizontalCentered="1"/>
  <pageMargins left="0.25" right="0.25" top="0.61" bottom="0.67" header="0.3" footer="0.3"/>
  <pageSetup paperSize="9" scale="50" orientation="landscape" r:id="rId1"/>
  <headerFooter>
    <oddFooter>&amp;C&amp;"Arial,Regular"&amp;18 12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32"/>
  <sheetViews>
    <sheetView rightToLeft="1" view="pageBreakPreview" zoomScale="82" zoomScaleSheetLayoutView="82" workbookViewId="0">
      <selection activeCell="P8" sqref="P8"/>
    </sheetView>
  </sheetViews>
  <sheetFormatPr defaultRowHeight="12.75" x14ac:dyDescent="0.2"/>
  <cols>
    <col min="1" max="1" width="14.85546875" style="1" customWidth="1"/>
    <col min="2" max="2" width="15.85546875" style="1" customWidth="1"/>
    <col min="3" max="3" width="20.28515625" style="1" customWidth="1"/>
    <col min="4" max="4" width="23.28515625" style="1" customWidth="1"/>
    <col min="5" max="5" width="17.42578125" style="1" customWidth="1"/>
    <col min="6" max="6" width="0.85546875" style="1" hidden="1" customWidth="1"/>
    <col min="7" max="7" width="20.7109375" style="1" customWidth="1"/>
    <col min="8" max="8" width="19.140625" style="1" customWidth="1"/>
    <col min="9" max="9" width="0.28515625" style="1" customWidth="1"/>
    <col min="10" max="10" width="13.28515625" style="1" customWidth="1"/>
    <col min="11" max="11" width="14.28515625" style="1" customWidth="1"/>
    <col min="12" max="12" width="18" style="1" customWidth="1"/>
    <col min="13" max="13" width="14.140625" style="1" customWidth="1"/>
    <col min="14" max="16" width="9.140625" style="1"/>
    <col min="17" max="17" width="9.5703125" style="1" bestFit="1" customWidth="1"/>
    <col min="18" max="18" width="9.140625" style="1"/>
    <col min="19" max="19" width="14.28515625" style="1" customWidth="1"/>
    <col min="20" max="16384" width="9.140625" style="1"/>
  </cols>
  <sheetData>
    <row r="1" spans="1:15" ht="42" customHeight="1" x14ac:dyDescent="0.25">
      <c r="A1" s="398" t="s">
        <v>221</v>
      </c>
      <c r="B1" s="398"/>
      <c r="C1" s="398"/>
      <c r="D1" s="398"/>
      <c r="E1" s="398"/>
      <c r="F1" s="398"/>
      <c r="G1" s="398"/>
      <c r="H1" s="398"/>
    </row>
    <row r="2" spans="1:15" ht="52.5" customHeight="1" x14ac:dyDescent="0.2">
      <c r="A2" s="375" t="s">
        <v>222</v>
      </c>
      <c r="B2" s="375"/>
      <c r="C2" s="375"/>
      <c r="D2" s="375"/>
      <c r="E2" s="375"/>
      <c r="F2" s="375"/>
      <c r="G2" s="375"/>
      <c r="H2" s="375"/>
      <c r="J2" s="2"/>
      <c r="K2" s="2"/>
      <c r="L2" s="2"/>
      <c r="M2" s="2"/>
      <c r="N2" s="2"/>
      <c r="O2" s="2"/>
    </row>
    <row r="3" spans="1:15" ht="32.25" customHeight="1" thickBot="1" x14ac:dyDescent="0.25">
      <c r="A3" s="26" t="s">
        <v>101</v>
      </c>
      <c r="B3" s="375"/>
      <c r="C3" s="375"/>
      <c r="D3" s="375"/>
      <c r="E3" s="375"/>
      <c r="F3" s="375"/>
      <c r="G3" s="375"/>
      <c r="H3" s="27" t="s">
        <v>102</v>
      </c>
      <c r="J3" s="2"/>
      <c r="K3" s="2"/>
      <c r="L3" s="2"/>
      <c r="M3" s="2"/>
      <c r="N3" s="2"/>
      <c r="O3" s="2"/>
    </row>
    <row r="4" spans="1:15" s="2" customFormat="1" ht="85.5" customHeight="1" thickBot="1" x14ac:dyDescent="0.25">
      <c r="A4" s="376" t="s">
        <v>103</v>
      </c>
      <c r="B4" s="377"/>
      <c r="C4" s="262" t="s">
        <v>213</v>
      </c>
      <c r="D4" s="262" t="s">
        <v>214</v>
      </c>
      <c r="E4" s="262" t="s">
        <v>215</v>
      </c>
      <c r="F4" s="74"/>
      <c r="G4" s="378" t="s">
        <v>103</v>
      </c>
      <c r="H4" s="379"/>
      <c r="J4" s="1"/>
      <c r="K4" s="1"/>
      <c r="L4" s="1"/>
      <c r="M4" s="1"/>
      <c r="N4" s="1"/>
      <c r="O4" s="1"/>
    </row>
    <row r="5" spans="1:15" ht="33" customHeight="1" x14ac:dyDescent="0.25">
      <c r="A5" s="371" t="s">
        <v>178</v>
      </c>
      <c r="B5" s="371"/>
      <c r="C5" s="131">
        <v>1395126</v>
      </c>
      <c r="D5" s="131">
        <v>81415</v>
      </c>
      <c r="E5" s="140">
        <f>C5+D5</f>
        <v>1476541</v>
      </c>
      <c r="F5" s="28"/>
      <c r="G5" s="372" t="s">
        <v>173</v>
      </c>
      <c r="H5" s="372"/>
    </row>
    <row r="6" spans="1:15" ht="33" customHeight="1" x14ac:dyDescent="0.25">
      <c r="A6" s="373" t="s">
        <v>172</v>
      </c>
      <c r="B6" s="373"/>
      <c r="C6" s="132">
        <v>201049</v>
      </c>
      <c r="D6" s="132">
        <v>263652</v>
      </c>
      <c r="E6" s="140">
        <f t="shared" ref="E6:E10" si="0">C6+D6</f>
        <v>464701</v>
      </c>
      <c r="F6" s="28"/>
      <c r="G6" s="374" t="s">
        <v>169</v>
      </c>
      <c r="H6" s="374"/>
    </row>
    <row r="7" spans="1:15" ht="33" customHeight="1" x14ac:dyDescent="0.25">
      <c r="A7" s="381" t="s">
        <v>104</v>
      </c>
      <c r="B7" s="381"/>
      <c r="C7" s="132">
        <v>8477</v>
      </c>
      <c r="D7" s="132">
        <v>56825</v>
      </c>
      <c r="E7" s="140">
        <f t="shared" si="0"/>
        <v>65302</v>
      </c>
      <c r="F7" s="28"/>
      <c r="G7" s="382" t="s">
        <v>105</v>
      </c>
      <c r="H7" s="382"/>
    </row>
    <row r="8" spans="1:15" ht="33" customHeight="1" thickBot="1" x14ac:dyDescent="0.3">
      <c r="A8" s="136" t="s">
        <v>187</v>
      </c>
      <c r="B8" s="136"/>
      <c r="C8" s="133">
        <v>32492</v>
      </c>
      <c r="D8" s="133">
        <v>30065</v>
      </c>
      <c r="E8" s="140">
        <f t="shared" si="0"/>
        <v>62557</v>
      </c>
      <c r="F8" s="78"/>
      <c r="G8" s="138"/>
      <c r="H8" s="138" t="s">
        <v>182</v>
      </c>
    </row>
    <row r="9" spans="1:15" s="2" customFormat="1" ht="33" customHeight="1" thickBot="1" x14ac:dyDescent="0.3">
      <c r="A9" s="383" t="s">
        <v>48</v>
      </c>
      <c r="B9" s="383"/>
      <c r="C9" s="134">
        <v>1637144</v>
      </c>
      <c r="D9" s="134">
        <v>431957</v>
      </c>
      <c r="E9" s="134">
        <f t="shared" si="0"/>
        <v>2069101</v>
      </c>
      <c r="F9" s="79"/>
      <c r="G9" s="384" t="s">
        <v>95</v>
      </c>
      <c r="H9" s="384"/>
      <c r="J9" s="1"/>
      <c r="K9" s="1"/>
      <c r="L9" s="1"/>
      <c r="M9" s="1"/>
      <c r="N9" s="1"/>
      <c r="O9" s="1"/>
    </row>
    <row r="10" spans="1:15" s="2" customFormat="1" ht="33" customHeight="1" thickBot="1" x14ac:dyDescent="0.3">
      <c r="A10" s="385" t="s">
        <v>83</v>
      </c>
      <c r="B10" s="385"/>
      <c r="C10" s="134">
        <v>104360</v>
      </c>
      <c r="D10" s="135">
        <v>10</v>
      </c>
      <c r="E10" s="134">
        <f t="shared" si="0"/>
        <v>104370</v>
      </c>
      <c r="F10" s="80"/>
      <c r="G10" s="386" t="s">
        <v>69</v>
      </c>
      <c r="H10" s="386"/>
      <c r="I10" s="61"/>
      <c r="J10" s="1"/>
      <c r="K10" s="1"/>
      <c r="L10" s="1"/>
      <c r="M10" s="1"/>
      <c r="N10" s="1"/>
      <c r="O10" s="1"/>
    </row>
    <row r="11" spans="1:15" ht="33.75" customHeight="1" x14ac:dyDescent="0.2">
      <c r="A11" s="397" t="s">
        <v>197</v>
      </c>
      <c r="B11" s="397"/>
      <c r="C11" s="397"/>
      <c r="D11" s="397"/>
      <c r="E11" s="397"/>
      <c r="I11" s="62"/>
    </row>
    <row r="12" spans="1:15" ht="20.25" customHeight="1" x14ac:dyDescent="0.2">
      <c r="A12" s="29"/>
      <c r="B12" s="29"/>
      <c r="C12" s="29"/>
      <c r="D12" s="29"/>
      <c r="E12" s="29"/>
      <c r="F12" s="29"/>
      <c r="G12" s="29"/>
      <c r="H12" s="29"/>
    </row>
    <row r="13" spans="1:15" ht="33.75" customHeight="1" x14ac:dyDescent="0.2">
      <c r="A13" s="380"/>
      <c r="B13" s="380"/>
      <c r="C13" s="380"/>
      <c r="D13" s="380"/>
      <c r="E13" s="380"/>
      <c r="F13" s="380"/>
      <c r="G13" s="380"/>
      <c r="H13" s="380"/>
    </row>
    <row r="14" spans="1:15" x14ac:dyDescent="0.2">
      <c r="A14" s="29"/>
      <c r="B14" s="29"/>
      <c r="C14" s="29"/>
      <c r="D14" s="29"/>
      <c r="E14" s="29"/>
      <c r="F14" s="29"/>
      <c r="G14" s="29"/>
      <c r="H14" s="29"/>
    </row>
    <row r="15" spans="1:15" x14ac:dyDescent="0.2">
      <c r="A15" s="29"/>
      <c r="B15" s="29"/>
      <c r="C15" s="29"/>
      <c r="D15" s="29"/>
      <c r="E15" s="29"/>
      <c r="F15" s="29"/>
      <c r="G15" s="29"/>
      <c r="H15" s="29"/>
    </row>
    <row r="16" spans="1:15" x14ac:dyDescent="0.2">
      <c r="A16" s="29"/>
      <c r="B16" s="29"/>
      <c r="C16" s="29"/>
      <c r="D16" s="29"/>
      <c r="E16" s="29"/>
      <c r="F16" s="29"/>
      <c r="G16" s="29"/>
      <c r="H16" s="29"/>
    </row>
    <row r="17" spans="1:10" x14ac:dyDescent="0.2">
      <c r="A17" s="29"/>
      <c r="B17" s="29"/>
      <c r="C17" s="29"/>
      <c r="D17" s="29"/>
      <c r="E17" s="29"/>
      <c r="F17" s="29"/>
      <c r="G17" s="29"/>
      <c r="H17" s="29"/>
    </row>
    <row r="18" spans="1:10" x14ac:dyDescent="0.2">
      <c r="A18" s="29"/>
      <c r="B18" s="29"/>
      <c r="C18" s="29"/>
      <c r="D18" s="29"/>
      <c r="E18" s="29"/>
      <c r="F18" s="29"/>
      <c r="G18" s="29"/>
      <c r="H18" s="29"/>
      <c r="I18" s="60"/>
    </row>
    <row r="19" spans="1:10" x14ac:dyDescent="0.2">
      <c r="A19" s="29"/>
      <c r="B19" s="29"/>
      <c r="C19" s="29"/>
      <c r="D19" s="29"/>
      <c r="E19" s="29"/>
      <c r="F19" s="29"/>
      <c r="G19" s="29"/>
      <c r="H19" s="29"/>
    </row>
    <row r="20" spans="1:10" x14ac:dyDescent="0.2">
      <c r="A20" s="29"/>
      <c r="B20" s="29"/>
      <c r="C20" s="29"/>
      <c r="D20" s="29"/>
      <c r="E20" s="29"/>
      <c r="F20" s="29"/>
      <c r="G20" s="29"/>
      <c r="H20" s="29"/>
    </row>
    <row r="21" spans="1:10" x14ac:dyDescent="0.2">
      <c r="A21" s="29"/>
      <c r="B21" s="29"/>
      <c r="C21" s="29"/>
      <c r="D21" s="29"/>
      <c r="E21" s="29"/>
      <c r="F21" s="29"/>
      <c r="G21" s="29"/>
      <c r="H21" s="29"/>
    </row>
    <row r="22" spans="1:10" x14ac:dyDescent="0.2">
      <c r="A22" s="29"/>
      <c r="B22" s="29"/>
      <c r="C22" s="29"/>
      <c r="D22" s="29"/>
      <c r="E22" s="29"/>
      <c r="F22" s="29"/>
      <c r="G22" s="29"/>
      <c r="H22" s="29"/>
      <c r="J22" s="59"/>
    </row>
    <row r="23" spans="1:10" x14ac:dyDescent="0.2">
      <c r="A23" s="29"/>
      <c r="B23" s="29"/>
      <c r="C23" s="29"/>
      <c r="D23" s="29"/>
      <c r="E23" s="29"/>
      <c r="F23" s="29"/>
      <c r="G23" s="29"/>
      <c r="H23" s="29"/>
    </row>
    <row r="24" spans="1:10" x14ac:dyDescent="0.2">
      <c r="A24" s="29"/>
      <c r="B24" s="29"/>
      <c r="C24" s="29"/>
      <c r="D24" s="29"/>
      <c r="E24" s="29"/>
      <c r="F24" s="29"/>
      <c r="G24" s="29"/>
      <c r="H24" s="29"/>
    </row>
    <row r="25" spans="1:10" x14ac:dyDescent="0.2">
      <c r="A25" s="29"/>
      <c r="B25" s="29"/>
      <c r="C25" s="29"/>
      <c r="D25" s="29"/>
      <c r="E25" s="29"/>
      <c r="F25" s="29"/>
      <c r="G25" s="29"/>
      <c r="H25" s="29"/>
    </row>
    <row r="26" spans="1:10" x14ac:dyDescent="0.2">
      <c r="A26" s="29"/>
      <c r="B26" s="29"/>
      <c r="C26" s="29"/>
      <c r="D26" s="29"/>
      <c r="E26" s="29"/>
      <c r="F26" s="29"/>
      <c r="G26" s="29"/>
      <c r="H26" s="29"/>
    </row>
    <row r="27" spans="1:10" x14ac:dyDescent="0.2">
      <c r="A27" s="29"/>
      <c r="B27" s="29"/>
      <c r="C27" s="29"/>
      <c r="D27" s="29"/>
      <c r="E27" s="29"/>
      <c r="F27" s="29"/>
      <c r="G27" s="29"/>
      <c r="H27" s="29"/>
    </row>
    <row r="28" spans="1:10" x14ac:dyDescent="0.2">
      <c r="A28" s="29"/>
      <c r="B28" s="29"/>
      <c r="C28" s="29"/>
      <c r="D28" s="29"/>
      <c r="E28" s="29"/>
      <c r="F28" s="29"/>
      <c r="G28" s="29"/>
      <c r="H28" s="29"/>
    </row>
    <row r="29" spans="1:10" x14ac:dyDescent="0.2">
      <c r="A29" s="29"/>
      <c r="B29" s="29"/>
      <c r="C29" s="29"/>
      <c r="D29" s="29"/>
      <c r="E29" s="29"/>
      <c r="F29" s="29"/>
      <c r="G29" s="29"/>
      <c r="H29" s="29"/>
    </row>
    <row r="30" spans="1:10" x14ac:dyDescent="0.2">
      <c r="A30" s="29"/>
      <c r="B30" s="29"/>
      <c r="C30" s="29"/>
      <c r="D30" s="29"/>
      <c r="E30" s="29"/>
      <c r="F30" s="29"/>
      <c r="G30" s="29"/>
      <c r="H30" s="29"/>
    </row>
    <row r="31" spans="1:10" x14ac:dyDescent="0.2">
      <c r="A31" s="29"/>
      <c r="B31" s="29"/>
      <c r="C31" s="29"/>
      <c r="D31" s="29"/>
      <c r="E31" s="29"/>
      <c r="F31" s="29"/>
      <c r="G31" s="29"/>
      <c r="H31" s="29"/>
    </row>
    <row r="32" spans="1:10" ht="30" customHeight="1" x14ac:dyDescent="0.2">
      <c r="A32" s="29"/>
      <c r="B32" s="29"/>
      <c r="C32" s="29"/>
      <c r="D32" s="29"/>
      <c r="E32" s="29"/>
      <c r="F32" s="29"/>
      <c r="G32" s="29"/>
      <c r="H32" s="29"/>
    </row>
  </sheetData>
  <mergeCells count="17">
    <mergeCell ref="A5:B5"/>
    <mergeCell ref="G5:H5"/>
    <mergeCell ref="A6:B6"/>
    <mergeCell ref="G6:H6"/>
    <mergeCell ref="A1:H1"/>
    <mergeCell ref="A2:H2"/>
    <mergeCell ref="B3:G3"/>
    <mergeCell ref="A4:B4"/>
    <mergeCell ref="G4:H4"/>
    <mergeCell ref="A13:H13"/>
    <mergeCell ref="A7:B7"/>
    <mergeCell ref="G7:H7"/>
    <mergeCell ref="A9:B9"/>
    <mergeCell ref="G9:H9"/>
    <mergeCell ref="A10:B10"/>
    <mergeCell ref="G10:H10"/>
    <mergeCell ref="A11:E11"/>
  </mergeCells>
  <printOptions horizontalCentered="1"/>
  <pageMargins left="0.25" right="0.25" top="0.75" bottom="0.75" header="0.3" footer="0.3"/>
  <pageSetup paperSize="9" scale="69" orientation="portrait" r:id="rId1"/>
  <headerFooter>
    <oddFooter xml:space="preserve">&amp;C&amp;"Arial,Regular"&amp;16 11&amp;14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29"/>
  <sheetViews>
    <sheetView rightToLeft="1" view="pageBreakPreview" topLeftCell="A15" zoomScale="70" zoomScaleNormal="57" zoomScaleSheetLayoutView="70" workbookViewId="0">
      <selection activeCell="E13" sqref="E13"/>
    </sheetView>
  </sheetViews>
  <sheetFormatPr defaultColWidth="27" defaultRowHeight="12.75" x14ac:dyDescent="0.2"/>
  <cols>
    <col min="1" max="1" width="23" style="1" customWidth="1"/>
    <col min="2" max="2" width="29.85546875" style="1" customWidth="1"/>
    <col min="3" max="3" width="31.7109375" style="1" customWidth="1"/>
    <col min="4" max="4" width="32.28515625" style="1" customWidth="1"/>
    <col min="5" max="5" width="29" style="1" customWidth="1"/>
    <col min="6" max="6" width="26.85546875" style="1" customWidth="1"/>
    <col min="7" max="8" width="25" style="1" customWidth="1"/>
    <col min="9" max="16384" width="27" style="1"/>
  </cols>
  <sheetData>
    <row r="1" spans="1:9" ht="48" customHeight="1" x14ac:dyDescent="0.2">
      <c r="A1" s="325" t="s">
        <v>248</v>
      </c>
      <c r="B1" s="325"/>
      <c r="C1" s="325"/>
      <c r="D1" s="325"/>
      <c r="E1" s="325"/>
      <c r="F1" s="325"/>
      <c r="G1" s="325"/>
      <c r="H1" s="325"/>
    </row>
    <row r="2" spans="1:9" ht="35.25" customHeight="1" x14ac:dyDescent="0.2">
      <c r="A2" s="315" t="s">
        <v>249</v>
      </c>
      <c r="B2" s="315"/>
      <c r="C2" s="315"/>
      <c r="D2" s="315"/>
      <c r="E2" s="315"/>
      <c r="F2" s="315"/>
      <c r="G2" s="315"/>
      <c r="H2" s="315"/>
    </row>
    <row r="3" spans="1:9" ht="26.25" customHeight="1" thickBot="1" x14ac:dyDescent="0.25">
      <c r="A3" s="44" t="s">
        <v>96</v>
      </c>
      <c r="B3" s="325"/>
      <c r="C3" s="325"/>
      <c r="D3" s="325"/>
      <c r="E3" s="325"/>
      <c r="F3" s="325"/>
      <c r="G3" s="325"/>
      <c r="H3" s="44" t="s">
        <v>97</v>
      </c>
    </row>
    <row r="4" spans="1:9" s="2" customFormat="1" ht="54" customHeight="1" x14ac:dyDescent="0.2">
      <c r="A4" s="399" t="s">
        <v>58</v>
      </c>
      <c r="B4" s="407" t="s">
        <v>167</v>
      </c>
      <c r="C4" s="390" t="s">
        <v>174</v>
      </c>
      <c r="D4" s="351" t="s">
        <v>98</v>
      </c>
      <c r="E4" s="351" t="s">
        <v>181</v>
      </c>
      <c r="F4" s="390" t="s">
        <v>48</v>
      </c>
      <c r="G4" s="405" t="s">
        <v>99</v>
      </c>
      <c r="H4" s="402"/>
    </row>
    <row r="5" spans="1:9" s="2" customFormat="1" ht="20.25" customHeight="1" x14ac:dyDescent="0.2">
      <c r="A5" s="400"/>
      <c r="B5" s="408"/>
      <c r="C5" s="391"/>
      <c r="D5" s="352"/>
      <c r="E5" s="352"/>
      <c r="F5" s="391"/>
      <c r="G5" s="406"/>
      <c r="H5" s="403"/>
    </row>
    <row r="6" spans="1:9" s="2" customFormat="1" ht="15.75" hidden="1" customHeight="1" x14ac:dyDescent="0.2">
      <c r="A6" s="400"/>
      <c r="B6" s="408"/>
      <c r="C6" s="391"/>
      <c r="D6" s="352"/>
      <c r="E6" s="352" t="s">
        <v>182</v>
      </c>
      <c r="F6" s="391"/>
      <c r="G6" s="406"/>
      <c r="H6" s="403"/>
    </row>
    <row r="7" spans="1:9" s="2" customFormat="1" ht="31.5" hidden="1" customHeight="1" x14ac:dyDescent="0.2">
      <c r="A7" s="400"/>
      <c r="B7" s="352" t="s">
        <v>66</v>
      </c>
      <c r="C7" s="352" t="s">
        <v>179</v>
      </c>
      <c r="D7" s="352" t="s">
        <v>100</v>
      </c>
      <c r="E7" s="389"/>
      <c r="F7" s="274"/>
      <c r="G7" s="275"/>
      <c r="H7" s="403"/>
    </row>
    <row r="8" spans="1:9" s="2" customFormat="1" ht="20.25" hidden="1" customHeight="1" x14ac:dyDescent="0.2">
      <c r="A8" s="400"/>
      <c r="B8" s="352"/>
      <c r="C8" s="352"/>
      <c r="D8" s="352"/>
      <c r="E8" s="276"/>
      <c r="F8" s="352" t="s">
        <v>68</v>
      </c>
      <c r="G8" s="354" t="s">
        <v>69</v>
      </c>
      <c r="H8" s="403"/>
    </row>
    <row r="9" spans="1:9" s="2" customFormat="1" ht="55.5" customHeight="1" thickBot="1" x14ac:dyDescent="0.25">
      <c r="A9" s="401"/>
      <c r="B9" s="389"/>
      <c r="C9" s="389"/>
      <c r="D9" s="389"/>
      <c r="E9" s="268" t="s">
        <v>182</v>
      </c>
      <c r="F9" s="389"/>
      <c r="G9" s="392"/>
      <c r="H9" s="404"/>
    </row>
    <row r="10" spans="1:9" ht="35.1" customHeight="1" x14ac:dyDescent="0.4">
      <c r="A10" s="124" t="s">
        <v>198</v>
      </c>
      <c r="B10" s="125">
        <v>234634</v>
      </c>
      <c r="C10" s="125">
        <v>93363</v>
      </c>
      <c r="D10" s="125">
        <v>17659</v>
      </c>
      <c r="E10" s="125">
        <v>81</v>
      </c>
      <c r="F10" s="125">
        <v>345737</v>
      </c>
      <c r="G10" s="125">
        <v>1097</v>
      </c>
      <c r="H10" s="126" t="s">
        <v>242</v>
      </c>
      <c r="I10" s="24"/>
    </row>
    <row r="11" spans="1:9" ht="35.1" customHeight="1" x14ac:dyDescent="0.4">
      <c r="A11" s="123">
        <v>2007</v>
      </c>
      <c r="B11" s="122">
        <v>8760</v>
      </c>
      <c r="C11" s="122">
        <v>3051</v>
      </c>
      <c r="D11" s="122">
        <v>674</v>
      </c>
      <c r="E11" s="122">
        <v>40</v>
      </c>
      <c r="F11" s="122">
        <f t="shared" ref="F11:F24" si="0">SUM(B11:E11)</f>
        <v>12525</v>
      </c>
      <c r="G11" s="122">
        <v>279</v>
      </c>
      <c r="H11" s="127">
        <v>2007</v>
      </c>
      <c r="I11" s="24"/>
    </row>
    <row r="12" spans="1:9" ht="35.1" customHeight="1" x14ac:dyDescent="0.4">
      <c r="A12" s="123">
        <v>2008</v>
      </c>
      <c r="B12" s="122">
        <v>16935</v>
      </c>
      <c r="C12" s="122">
        <v>3686</v>
      </c>
      <c r="D12" s="122">
        <v>1123</v>
      </c>
      <c r="E12" s="122">
        <v>26</v>
      </c>
      <c r="F12" s="122">
        <f t="shared" si="0"/>
        <v>21770</v>
      </c>
      <c r="G12" s="122">
        <v>540</v>
      </c>
      <c r="H12" s="127">
        <v>2008</v>
      </c>
      <c r="I12" s="24"/>
    </row>
    <row r="13" spans="1:9" ht="35.1" customHeight="1" x14ac:dyDescent="0.4">
      <c r="A13" s="123">
        <v>2009</v>
      </c>
      <c r="B13" s="122">
        <v>51528</v>
      </c>
      <c r="C13" s="122">
        <v>5520</v>
      </c>
      <c r="D13" s="122">
        <v>4131</v>
      </c>
      <c r="E13" s="122">
        <v>64</v>
      </c>
      <c r="F13" s="122">
        <f t="shared" si="0"/>
        <v>61243</v>
      </c>
      <c r="G13" s="122">
        <v>1998</v>
      </c>
      <c r="H13" s="127">
        <v>2009</v>
      </c>
      <c r="I13" s="24"/>
    </row>
    <row r="14" spans="1:9" ht="35.1" customHeight="1" x14ac:dyDescent="0.4">
      <c r="A14" s="123">
        <v>2010</v>
      </c>
      <c r="B14" s="122">
        <v>62606</v>
      </c>
      <c r="C14" s="122">
        <v>9852</v>
      </c>
      <c r="D14" s="122">
        <v>3283</v>
      </c>
      <c r="E14" s="122">
        <v>60</v>
      </c>
      <c r="F14" s="122">
        <f t="shared" si="0"/>
        <v>75801</v>
      </c>
      <c r="G14" s="122">
        <v>6010</v>
      </c>
      <c r="H14" s="127">
        <v>2010</v>
      </c>
      <c r="I14" s="24"/>
    </row>
    <row r="15" spans="1:9" ht="35.1" customHeight="1" x14ac:dyDescent="0.4">
      <c r="A15" s="123">
        <v>2011</v>
      </c>
      <c r="B15" s="122">
        <v>104139</v>
      </c>
      <c r="C15" s="122">
        <v>16688</v>
      </c>
      <c r="D15" s="122">
        <v>2119</v>
      </c>
      <c r="E15" s="122">
        <v>37</v>
      </c>
      <c r="F15" s="122">
        <f t="shared" si="0"/>
        <v>122983</v>
      </c>
      <c r="G15" s="122">
        <v>12613</v>
      </c>
      <c r="H15" s="127">
        <v>2011</v>
      </c>
      <c r="I15" s="24"/>
    </row>
    <row r="16" spans="1:9" ht="35.1" customHeight="1" x14ac:dyDescent="0.4">
      <c r="A16" s="123">
        <v>2012</v>
      </c>
      <c r="B16" s="122">
        <v>68545</v>
      </c>
      <c r="C16" s="122">
        <v>22117</v>
      </c>
      <c r="D16" s="122">
        <v>4012</v>
      </c>
      <c r="E16" s="122">
        <v>54</v>
      </c>
      <c r="F16" s="122">
        <f t="shared" si="0"/>
        <v>94728</v>
      </c>
      <c r="G16" s="122">
        <v>8229</v>
      </c>
      <c r="H16" s="127">
        <v>2012</v>
      </c>
      <c r="I16" s="24"/>
    </row>
    <row r="17" spans="1:9" ht="35.1" customHeight="1" x14ac:dyDescent="0.4">
      <c r="A17" s="123">
        <v>2013</v>
      </c>
      <c r="B17" s="122">
        <v>88331</v>
      </c>
      <c r="C17" s="122">
        <v>29947</v>
      </c>
      <c r="D17" s="122">
        <v>2806</v>
      </c>
      <c r="E17" s="122">
        <v>97</v>
      </c>
      <c r="F17" s="122">
        <f t="shared" si="0"/>
        <v>121181</v>
      </c>
      <c r="G17" s="122">
        <v>5733</v>
      </c>
      <c r="H17" s="127">
        <v>2013</v>
      </c>
      <c r="I17" s="24"/>
    </row>
    <row r="18" spans="1:9" ht="35.1" customHeight="1" x14ac:dyDescent="0.4">
      <c r="A18" s="123">
        <v>2014</v>
      </c>
      <c r="B18" s="122">
        <v>75585</v>
      </c>
      <c r="C18" s="122">
        <v>27346</v>
      </c>
      <c r="D18" s="122">
        <v>2619</v>
      </c>
      <c r="E18" s="122">
        <v>284</v>
      </c>
      <c r="F18" s="122">
        <f t="shared" si="0"/>
        <v>105834</v>
      </c>
      <c r="G18" s="122">
        <v>5048</v>
      </c>
      <c r="H18" s="127">
        <v>2014</v>
      </c>
      <c r="I18" s="24"/>
    </row>
    <row r="19" spans="1:9" ht="35.1" customHeight="1" x14ac:dyDescent="0.4">
      <c r="A19" s="123">
        <v>2015</v>
      </c>
      <c r="B19" s="122">
        <v>92865</v>
      </c>
      <c r="C19" s="122">
        <v>16676</v>
      </c>
      <c r="D19" s="122">
        <v>1974</v>
      </c>
      <c r="E19" s="122">
        <v>546</v>
      </c>
      <c r="F19" s="122">
        <f t="shared" si="0"/>
        <v>112061</v>
      </c>
      <c r="G19" s="122">
        <v>1373</v>
      </c>
      <c r="H19" s="127">
        <v>2015</v>
      </c>
      <c r="I19" s="24"/>
    </row>
    <row r="20" spans="1:9" ht="35.1" customHeight="1" x14ac:dyDescent="0.4">
      <c r="A20" s="123">
        <v>2016</v>
      </c>
      <c r="B20" s="122">
        <v>95684</v>
      </c>
      <c r="C20" s="122">
        <v>21477</v>
      </c>
      <c r="D20" s="122">
        <v>919</v>
      </c>
      <c r="E20" s="122">
        <v>179</v>
      </c>
      <c r="F20" s="122">
        <f t="shared" si="0"/>
        <v>118259</v>
      </c>
      <c r="G20" s="122">
        <v>1273</v>
      </c>
      <c r="H20" s="127">
        <v>2016</v>
      </c>
      <c r="I20" s="24"/>
    </row>
    <row r="21" spans="1:9" ht="35.1" customHeight="1" x14ac:dyDescent="0.4">
      <c r="A21" s="123">
        <v>2017</v>
      </c>
      <c r="B21" s="122">
        <v>41771</v>
      </c>
      <c r="C21" s="122">
        <v>15511</v>
      </c>
      <c r="D21" s="122">
        <v>677</v>
      </c>
      <c r="E21" s="122">
        <v>173</v>
      </c>
      <c r="F21" s="122">
        <f t="shared" si="0"/>
        <v>58132</v>
      </c>
      <c r="G21" s="122">
        <v>940</v>
      </c>
      <c r="H21" s="127">
        <v>2017</v>
      </c>
      <c r="I21" s="24"/>
    </row>
    <row r="22" spans="1:9" ht="35.1" customHeight="1" x14ac:dyDescent="0.4">
      <c r="A22" s="123">
        <v>2018</v>
      </c>
      <c r="B22" s="122">
        <v>31603</v>
      </c>
      <c r="C22" s="122">
        <v>26193</v>
      </c>
      <c r="D22" s="122">
        <v>629</v>
      </c>
      <c r="E22" s="122">
        <v>187</v>
      </c>
      <c r="F22" s="122">
        <f t="shared" si="0"/>
        <v>58612</v>
      </c>
      <c r="G22" s="122">
        <v>402</v>
      </c>
      <c r="H22" s="127">
        <v>2018</v>
      </c>
      <c r="I22" s="24"/>
    </row>
    <row r="23" spans="1:9" ht="35.1" customHeight="1" x14ac:dyDescent="0.4">
      <c r="A23" s="123">
        <v>2019</v>
      </c>
      <c r="B23" s="122">
        <v>84217</v>
      </c>
      <c r="C23" s="122">
        <v>37429</v>
      </c>
      <c r="D23" s="122">
        <v>3325</v>
      </c>
      <c r="E23" s="122">
        <v>196</v>
      </c>
      <c r="F23" s="122">
        <f t="shared" si="0"/>
        <v>125167</v>
      </c>
      <c r="G23" s="122">
        <v>694</v>
      </c>
      <c r="H23" s="127">
        <v>2019</v>
      </c>
      <c r="I23" s="24"/>
    </row>
    <row r="24" spans="1:9" ht="35.1" customHeight="1" x14ac:dyDescent="0.4">
      <c r="A24" s="123">
        <v>2020</v>
      </c>
      <c r="B24" s="122">
        <v>1444</v>
      </c>
      <c r="C24" s="122">
        <v>7518</v>
      </c>
      <c r="D24" s="122">
        <v>15351</v>
      </c>
      <c r="E24" s="122">
        <v>848</v>
      </c>
      <c r="F24" s="122">
        <f t="shared" si="0"/>
        <v>25161</v>
      </c>
      <c r="G24" s="122">
        <v>314</v>
      </c>
      <c r="H24" s="127">
        <v>2020</v>
      </c>
      <c r="I24" s="24"/>
    </row>
    <row r="25" spans="1:9" ht="35.1" customHeight="1" x14ac:dyDescent="0.4">
      <c r="A25" s="123">
        <v>2021</v>
      </c>
      <c r="B25" s="122">
        <v>260976</v>
      </c>
      <c r="C25" s="122">
        <v>80683</v>
      </c>
      <c r="D25" s="122">
        <v>3861</v>
      </c>
      <c r="E25" s="122">
        <v>55003</v>
      </c>
      <c r="F25" s="122">
        <f>SUM(B25:E25)</f>
        <v>400523</v>
      </c>
      <c r="G25" s="122">
        <v>91</v>
      </c>
      <c r="H25" s="127">
        <v>2021</v>
      </c>
      <c r="I25" s="24"/>
    </row>
    <row r="26" spans="1:9" ht="35.1" customHeight="1" x14ac:dyDescent="0.4">
      <c r="A26" s="297">
        <v>2022</v>
      </c>
      <c r="B26" s="297">
        <v>70544</v>
      </c>
      <c r="C26" s="297">
        <v>22500</v>
      </c>
      <c r="D26" s="297">
        <v>68</v>
      </c>
      <c r="E26" s="297">
        <v>2501</v>
      </c>
      <c r="F26" s="297">
        <f>SUM(B26:E26)</f>
        <v>95613</v>
      </c>
      <c r="G26" s="297">
        <v>24371</v>
      </c>
      <c r="H26" s="127">
        <v>2022</v>
      </c>
      <c r="I26" s="24"/>
    </row>
    <row r="27" spans="1:9" ht="35.1" customHeight="1" thickBot="1" x14ac:dyDescent="0.45">
      <c r="A27" s="220">
        <v>2023</v>
      </c>
      <c r="B27" s="220">
        <v>86374</v>
      </c>
      <c r="C27" s="220">
        <v>25144</v>
      </c>
      <c r="D27" s="220">
        <v>72</v>
      </c>
      <c r="E27" s="220">
        <v>2181</v>
      </c>
      <c r="F27" s="220">
        <v>113771</v>
      </c>
      <c r="G27" s="220">
        <v>33365</v>
      </c>
      <c r="H27" s="222">
        <v>2023</v>
      </c>
      <c r="I27" s="24"/>
    </row>
    <row r="28" spans="1:9" ht="35.1" customHeight="1" thickBot="1" x14ac:dyDescent="0.25">
      <c r="A28" s="86" t="s">
        <v>87</v>
      </c>
      <c r="B28" s="113">
        <f t="shared" ref="B28:G28" si="1">B10+B11+B12+B13+B14+B15+B16+B17+B18+B19+B20+B21+B22+B23+B24+B25+B26+B27</f>
        <v>1476541</v>
      </c>
      <c r="C28" s="113">
        <f t="shared" si="1"/>
        <v>464701</v>
      </c>
      <c r="D28" s="113">
        <f t="shared" si="1"/>
        <v>65302</v>
      </c>
      <c r="E28" s="113">
        <f t="shared" si="1"/>
        <v>62557</v>
      </c>
      <c r="F28" s="113">
        <f t="shared" si="1"/>
        <v>2069101</v>
      </c>
      <c r="G28" s="113">
        <f t="shared" si="1"/>
        <v>104370</v>
      </c>
      <c r="H28" s="111" t="s">
        <v>13</v>
      </c>
    </row>
    <row r="29" spans="1:9" ht="35.1" customHeight="1" x14ac:dyDescent="0.25">
      <c r="A29" s="387" t="s">
        <v>196</v>
      </c>
      <c r="B29" s="387"/>
      <c r="C29" s="110"/>
      <c r="D29" s="25"/>
      <c r="E29" s="25"/>
      <c r="F29" s="25"/>
      <c r="G29" s="25"/>
    </row>
  </sheetData>
  <mergeCells count="18">
    <mergeCell ref="E6:E7"/>
    <mergeCell ref="F8:F9"/>
    <mergeCell ref="G8:G9"/>
    <mergeCell ref="D7:D9"/>
    <mergeCell ref="A29:B29"/>
    <mergeCell ref="A1:H1"/>
    <mergeCell ref="A2:H2"/>
    <mergeCell ref="B3:G3"/>
    <mergeCell ref="A4:A9"/>
    <mergeCell ref="D4:D6"/>
    <mergeCell ref="F4:F6"/>
    <mergeCell ref="H4:H9"/>
    <mergeCell ref="G4:G6"/>
    <mergeCell ref="C4:C6"/>
    <mergeCell ref="B4:B6"/>
    <mergeCell ref="C7:C9"/>
    <mergeCell ref="B7:B9"/>
    <mergeCell ref="E4:E5"/>
  </mergeCells>
  <printOptions horizontalCentered="1"/>
  <pageMargins left="0.25" right="0.25" top="0.52" bottom="0.39" header="0.3" footer="0.3"/>
  <pageSetup paperSize="9" scale="50" orientation="landscape" r:id="rId1"/>
  <headerFooter>
    <oddFooter>&amp;C&amp;"Arial,Regular"&amp;24 &amp;18 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تراكمي</vt:lpstr>
      <vt:lpstr>اقليم وقود ج (2)</vt:lpstr>
      <vt:lpstr>اقليم سنة صنع ج </vt:lpstr>
      <vt:lpstr>اقليم  ج</vt:lpstr>
      <vt:lpstr>3 لوحات  </vt:lpstr>
      <vt:lpstr>وقود وطني+وموازي </vt:lpstr>
      <vt:lpstr>وطني +موازي </vt:lpstr>
      <vt:lpstr>وطني وقود ج</vt:lpstr>
      <vt:lpstr>وطني سنة الصنع ج</vt:lpstr>
      <vt:lpstr>وطني ج  </vt:lpstr>
      <vt:lpstr>دائمي سنة الصنع ج </vt:lpstr>
      <vt:lpstr> دائمي  ج </vt:lpstr>
      <vt:lpstr> جسور وطرق</vt:lpstr>
      <vt:lpstr>اطوال الطرق </vt:lpstr>
      <vt:lpstr>مؤشرات </vt:lpstr>
      <vt:lpstr>' جسور وطرق'!Print_Area</vt:lpstr>
      <vt:lpstr>' دائمي  ج '!Print_Area</vt:lpstr>
      <vt:lpstr>'3 لوحات  '!Print_Area</vt:lpstr>
      <vt:lpstr>'اطوال الطرق '!Print_Area</vt:lpstr>
      <vt:lpstr>'اقليم  ج'!Print_Area</vt:lpstr>
      <vt:lpstr>'اقليم سنة صنع ج '!Print_Area</vt:lpstr>
      <vt:lpstr>'اقليم وقود ج (2)'!Print_Area</vt:lpstr>
      <vt:lpstr>تراكمي!Print_Area</vt:lpstr>
      <vt:lpstr>'دائمي سنة الصنع ج '!Print_Area</vt:lpstr>
      <vt:lpstr>'مؤشرات '!Print_Area</vt:lpstr>
      <vt:lpstr>'وطني +موازي '!Print_Area</vt:lpstr>
      <vt:lpstr>'وطني ج  '!Print_Area</vt:lpstr>
      <vt:lpstr>'وطني سنة الصنع ج'!Print_Area</vt:lpstr>
      <vt:lpstr>'وطني وقود ج'!Print_Area</vt:lpstr>
      <vt:lpstr>'وقود وطني+وموازي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2025-05-05T06:53:10Z</dcterms:modified>
</cp:coreProperties>
</file>